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heckCompatibility="1"/>
  <bookViews>
    <workbookView xWindow="0" yWindow="0" windowWidth="28800" windowHeight="12735" activeTab="3"/>
  </bookViews>
  <sheets>
    <sheet name="план 20г " sheetId="1" r:id="rId1"/>
    <sheet name="план 20г развернутый" sheetId="4" r:id="rId2"/>
    <sheet name="отчет за 12 мес  2020" sheetId="3" r:id="rId3"/>
    <sheet name="отчет развернутый 2020 год " sheetId="6" r:id="rId4"/>
  </sheets>
  <definedNames>
    <definedName name="_xlnm.Print_Titles" localSheetId="2">'отчет за 12 мес  2020'!$5:$8</definedName>
    <definedName name="_xlnm.Print_Titles" localSheetId="3">'отчет развернутый 2020 год '!$5:$8</definedName>
    <definedName name="_xlnm.Print_Titles" localSheetId="0">'план 20г '!$5:$8</definedName>
    <definedName name="_xlnm.Print_Titles" localSheetId="1">'план 20г развернутый'!$5:$8</definedName>
    <definedName name="_xlnm.Print_Area" localSheetId="2">'отчет за 12 мес  2020'!$A$1:$AB$27</definedName>
    <definedName name="_xlnm.Print_Area" localSheetId="3">'отчет развернутый 2020 год '!$A$1:$AB$59</definedName>
    <definedName name="_xlnm.Print_Area" localSheetId="0">'план 20г '!$A$1:$N$26</definedName>
    <definedName name="_xlnm.Print_Area" localSheetId="1">'план 20г развернутый'!$A$1:$N$53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9" i="6" l="1"/>
  <c r="V26" i="6" l="1"/>
  <c r="V32" i="6" l="1"/>
  <c r="Y24" i="6" l="1"/>
  <c r="Y49" i="6" l="1"/>
  <c r="D38" i="6" l="1"/>
  <c r="E38" i="6"/>
  <c r="G38" i="6"/>
  <c r="H38" i="6"/>
  <c r="J38" i="6"/>
  <c r="K38" i="6"/>
  <c r="M38" i="6"/>
  <c r="N38" i="6"/>
  <c r="O38" i="6"/>
  <c r="P38" i="6"/>
  <c r="Q38" i="6"/>
  <c r="R38" i="6"/>
  <c r="S38" i="6"/>
  <c r="T38" i="6"/>
  <c r="V38" i="6"/>
  <c r="W38" i="6"/>
  <c r="X38" i="6"/>
  <c r="Y38" i="6"/>
  <c r="Z38" i="6"/>
  <c r="X49" i="6"/>
  <c r="U49" i="6"/>
  <c r="U38" i="6" s="1"/>
  <c r="R49" i="6"/>
  <c r="O49" i="6"/>
  <c r="L49" i="6"/>
  <c r="L38" i="6" s="1"/>
  <c r="I49" i="6"/>
  <c r="I38" i="6" s="1"/>
  <c r="F49" i="6"/>
  <c r="F38" i="6" s="1"/>
  <c r="C49" i="6"/>
  <c r="C38" i="6" s="1"/>
  <c r="Z11" i="6" l="1"/>
  <c r="F35" i="6" l="1"/>
  <c r="C35" i="6"/>
  <c r="X35" i="6"/>
  <c r="U35" i="6"/>
  <c r="R35" i="6"/>
  <c r="O35" i="6"/>
  <c r="L35" i="6"/>
  <c r="I35" i="6"/>
  <c r="I36" i="6"/>
  <c r="F36" i="6"/>
  <c r="C36" i="6"/>
  <c r="Z30" i="6"/>
  <c r="L36" i="6"/>
  <c r="X36" i="6"/>
  <c r="D30" i="6"/>
  <c r="E30" i="6"/>
  <c r="G30" i="6"/>
  <c r="J30" i="6"/>
  <c r="K30" i="6"/>
  <c r="M30" i="6"/>
  <c r="N30" i="6"/>
  <c r="P30" i="6"/>
  <c r="Q30" i="6"/>
  <c r="S30" i="6"/>
  <c r="T30" i="6"/>
  <c r="V30" i="6"/>
  <c r="W30" i="6"/>
  <c r="U36" i="6"/>
  <c r="R36" i="6"/>
  <c r="O36" i="6"/>
  <c r="Z46" i="6" l="1"/>
  <c r="Y39" i="6"/>
  <c r="Y32" i="6"/>
  <c r="Y30" i="6" s="1"/>
  <c r="Y26" i="6"/>
  <c r="Y20" i="6"/>
  <c r="T33" i="6"/>
  <c r="W33" i="6" s="1"/>
  <c r="Z33" i="6" s="1"/>
  <c r="T46" i="6"/>
  <c r="S14" i="3" l="1"/>
  <c r="P14" i="3"/>
  <c r="X48" i="6"/>
  <c r="U48" i="6"/>
  <c r="R48" i="6"/>
  <c r="O48" i="6"/>
  <c r="X47" i="6"/>
  <c r="U47" i="6"/>
  <c r="R47" i="6"/>
  <c r="O47" i="6"/>
  <c r="X46" i="6"/>
  <c r="U46" i="6"/>
  <c r="R46" i="6"/>
  <c r="O46" i="6"/>
  <c r="X45" i="6"/>
  <c r="U45" i="6"/>
  <c r="R45" i="6"/>
  <c r="O45" i="6"/>
  <c r="X44" i="6"/>
  <c r="U44" i="6"/>
  <c r="R44" i="6"/>
  <c r="O44" i="6"/>
  <c r="U43" i="6"/>
  <c r="R43" i="6"/>
  <c r="O43" i="6"/>
  <c r="U42" i="6"/>
  <c r="R42" i="6"/>
  <c r="O42" i="6"/>
  <c r="X41" i="6"/>
  <c r="U41" i="6"/>
  <c r="R41" i="6"/>
  <c r="O41" i="6"/>
  <c r="X40" i="6"/>
  <c r="U40" i="6"/>
  <c r="R40" i="6"/>
  <c r="O40" i="6"/>
  <c r="X39" i="6"/>
  <c r="U39" i="6"/>
  <c r="R39" i="6"/>
  <c r="O39" i="6"/>
  <c r="W16" i="3"/>
  <c r="V16" i="3"/>
  <c r="S16" i="3"/>
  <c r="Q16" i="3"/>
  <c r="P16" i="3"/>
  <c r="U37" i="6"/>
  <c r="R37" i="6"/>
  <c r="O37" i="6"/>
  <c r="O34" i="6"/>
  <c r="O33" i="6"/>
  <c r="X32" i="6"/>
  <c r="U32" i="6"/>
  <c r="R32" i="6"/>
  <c r="O32" i="6"/>
  <c r="O30" i="6" s="1"/>
  <c r="U31" i="6"/>
  <c r="R31" i="6"/>
  <c r="O31" i="6"/>
  <c r="W14" i="3"/>
  <c r="Q14" i="3"/>
  <c r="O14" i="3" s="1"/>
  <c r="X29" i="6"/>
  <c r="U29" i="6"/>
  <c r="R29" i="6"/>
  <c r="O29" i="6"/>
  <c r="X28" i="6"/>
  <c r="U28" i="6"/>
  <c r="R28" i="6"/>
  <c r="O28" i="6"/>
  <c r="X27" i="6"/>
  <c r="U27" i="6"/>
  <c r="R27" i="6"/>
  <c r="O27" i="6"/>
  <c r="X26" i="6"/>
  <c r="U26" i="6"/>
  <c r="R26" i="6"/>
  <c r="O26" i="6"/>
  <c r="X25" i="6"/>
  <c r="U25" i="6"/>
  <c r="R25" i="6"/>
  <c r="O25" i="6"/>
  <c r="X24" i="6"/>
  <c r="U24" i="6"/>
  <c r="R24" i="6"/>
  <c r="O24" i="6"/>
  <c r="X23" i="6"/>
  <c r="U23" i="6"/>
  <c r="R23" i="6"/>
  <c r="O23" i="6"/>
  <c r="X22" i="6"/>
  <c r="U22" i="6"/>
  <c r="R22" i="6"/>
  <c r="O22" i="6"/>
  <c r="X21" i="6"/>
  <c r="R21" i="6"/>
  <c r="O21" i="6"/>
  <c r="R20" i="6"/>
  <c r="O20" i="6"/>
  <c r="R19" i="6"/>
  <c r="O19" i="6"/>
  <c r="R18" i="6"/>
  <c r="O18" i="6"/>
  <c r="R17" i="6"/>
  <c r="O17" i="6"/>
  <c r="X16" i="6"/>
  <c r="U16" i="6"/>
  <c r="R16" i="6"/>
  <c r="O16" i="6"/>
  <c r="U15" i="6"/>
  <c r="R15" i="6"/>
  <c r="O15" i="6"/>
  <c r="X14" i="6"/>
  <c r="U14" i="6"/>
  <c r="R14" i="6"/>
  <c r="O14" i="6"/>
  <c r="X13" i="6"/>
  <c r="U13" i="6"/>
  <c r="R13" i="6"/>
  <c r="O13" i="6"/>
  <c r="R12" i="6"/>
  <c r="O12" i="6"/>
  <c r="Q11" i="6"/>
  <c r="Q11" i="3" s="1"/>
  <c r="P11" i="6"/>
  <c r="P11" i="3" s="1"/>
  <c r="L48" i="6"/>
  <c r="I48" i="6"/>
  <c r="H48" i="6"/>
  <c r="F48" i="6" s="1"/>
  <c r="C48" i="6"/>
  <c r="L47" i="6"/>
  <c r="I47" i="6"/>
  <c r="H47" i="6"/>
  <c r="F47" i="6" s="1"/>
  <c r="C47" i="6"/>
  <c r="L46" i="6"/>
  <c r="I46" i="6"/>
  <c r="H46" i="6"/>
  <c r="F46" i="6" s="1"/>
  <c r="C46" i="6"/>
  <c r="N45" i="6"/>
  <c r="M45" i="6"/>
  <c r="I45" i="6"/>
  <c r="H45" i="6"/>
  <c r="F45" i="6" s="1"/>
  <c r="C45" i="6"/>
  <c r="N44" i="6"/>
  <c r="M44" i="6"/>
  <c r="I44" i="6"/>
  <c r="H44" i="6"/>
  <c r="F44" i="6" s="1"/>
  <c r="C44" i="6"/>
  <c r="N43" i="6"/>
  <c r="M43" i="6"/>
  <c r="I43" i="6"/>
  <c r="H43" i="6"/>
  <c r="F43" i="6" s="1"/>
  <c r="C43" i="6"/>
  <c r="N42" i="6"/>
  <c r="M42" i="6"/>
  <c r="L42" i="6" s="1"/>
  <c r="I42" i="6"/>
  <c r="H42" i="6"/>
  <c r="F42" i="6" s="1"/>
  <c r="C42" i="6"/>
  <c r="L41" i="6"/>
  <c r="I41" i="6"/>
  <c r="H41" i="6"/>
  <c r="F41" i="6" s="1"/>
  <c r="C41" i="6"/>
  <c r="L40" i="6"/>
  <c r="I40" i="6"/>
  <c r="H40" i="6"/>
  <c r="F40" i="6"/>
  <c r="C40" i="6"/>
  <c r="L39" i="6"/>
  <c r="I39" i="6"/>
  <c r="H39" i="6"/>
  <c r="F39" i="6" s="1"/>
  <c r="C39" i="6"/>
  <c r="D50" i="6"/>
  <c r="I37" i="6"/>
  <c r="F37" i="6"/>
  <c r="C37" i="6"/>
  <c r="J34" i="6"/>
  <c r="I34" i="6" s="1"/>
  <c r="H34" i="6"/>
  <c r="G34" i="6"/>
  <c r="C34" i="6"/>
  <c r="H33" i="6"/>
  <c r="G33" i="6"/>
  <c r="J33" i="6" s="1"/>
  <c r="I33" i="6" s="1"/>
  <c r="C33" i="6"/>
  <c r="N32" i="6"/>
  <c r="L32" i="6" s="1"/>
  <c r="I32" i="6"/>
  <c r="I30" i="6" s="1"/>
  <c r="H32" i="6"/>
  <c r="F32" i="6" s="1"/>
  <c r="C32" i="6"/>
  <c r="K31" i="6"/>
  <c r="F31" i="6"/>
  <c r="C31" i="6"/>
  <c r="L29" i="6"/>
  <c r="I29" i="6"/>
  <c r="F29" i="6"/>
  <c r="C29" i="6"/>
  <c r="L28" i="6"/>
  <c r="I28" i="6"/>
  <c r="F28" i="6"/>
  <c r="C28" i="6"/>
  <c r="N27" i="6"/>
  <c r="L27" i="6" s="1"/>
  <c r="I27" i="6"/>
  <c r="F27" i="6"/>
  <c r="C27" i="6"/>
  <c r="N26" i="6"/>
  <c r="L26" i="6" s="1"/>
  <c r="I26" i="6"/>
  <c r="F26" i="6"/>
  <c r="C26" i="6"/>
  <c r="N25" i="6"/>
  <c r="L25" i="6" s="1"/>
  <c r="I25" i="6"/>
  <c r="F25" i="6"/>
  <c r="C25" i="6"/>
  <c r="N24" i="6"/>
  <c r="L24" i="6" s="1"/>
  <c r="I24" i="6"/>
  <c r="F24" i="6"/>
  <c r="C24" i="6"/>
  <c r="N23" i="6"/>
  <c r="L23" i="6" s="1"/>
  <c r="I23" i="6"/>
  <c r="F23" i="6"/>
  <c r="C23" i="6"/>
  <c r="N22" i="6"/>
  <c r="M22" i="6"/>
  <c r="I22" i="6"/>
  <c r="F22" i="6"/>
  <c r="C22" i="6"/>
  <c r="N21" i="6"/>
  <c r="J21" i="6"/>
  <c r="I21" i="6" s="1"/>
  <c r="F21" i="6"/>
  <c r="C21" i="6"/>
  <c r="N20" i="6"/>
  <c r="G20" i="6"/>
  <c r="J20" i="6" s="1"/>
  <c r="C20" i="6"/>
  <c r="N19" i="6"/>
  <c r="G19" i="6"/>
  <c r="J19" i="6" s="1"/>
  <c r="C19" i="6"/>
  <c r="N18" i="6"/>
  <c r="G18" i="6"/>
  <c r="J18" i="6" s="1"/>
  <c r="C18" i="6"/>
  <c r="N17" i="6"/>
  <c r="G17" i="6"/>
  <c r="J17" i="6" s="1"/>
  <c r="C17" i="6"/>
  <c r="N16" i="6"/>
  <c r="L16" i="6" s="1"/>
  <c r="I16" i="6"/>
  <c r="F16" i="6"/>
  <c r="C16" i="6"/>
  <c r="K15" i="6"/>
  <c r="N15" i="6" s="1"/>
  <c r="L15" i="6" s="1"/>
  <c r="I15" i="6"/>
  <c r="F15" i="6"/>
  <c r="C15" i="6"/>
  <c r="N14" i="6"/>
  <c r="L14" i="6" s="1"/>
  <c r="I14" i="6"/>
  <c r="F14" i="6"/>
  <c r="C14" i="6"/>
  <c r="N13" i="6"/>
  <c r="L13" i="6" s="1"/>
  <c r="I13" i="6"/>
  <c r="F13" i="6"/>
  <c r="C13" i="6"/>
  <c r="H12" i="6"/>
  <c r="K12" i="6" s="1"/>
  <c r="C12" i="6"/>
  <c r="E11" i="6"/>
  <c r="D11" i="6"/>
  <c r="D29" i="4"/>
  <c r="H32" i="4"/>
  <c r="H33" i="4"/>
  <c r="N25" i="4"/>
  <c r="L25" i="4" s="1"/>
  <c r="N26" i="4"/>
  <c r="L26" i="4" s="1"/>
  <c r="I25" i="4"/>
  <c r="I26" i="4"/>
  <c r="F25" i="4"/>
  <c r="F26" i="4"/>
  <c r="C25" i="4"/>
  <c r="C26" i="4"/>
  <c r="D11" i="4"/>
  <c r="E11" i="4"/>
  <c r="N24" i="4"/>
  <c r="L24" i="4" s="1"/>
  <c r="N23" i="4"/>
  <c r="L23" i="4" s="1"/>
  <c r="J32" i="4"/>
  <c r="I32" i="4" s="1"/>
  <c r="G33" i="4"/>
  <c r="G32" i="4"/>
  <c r="N22" i="4"/>
  <c r="N21" i="4"/>
  <c r="N20" i="4"/>
  <c r="N19" i="4"/>
  <c r="N18" i="4"/>
  <c r="N17" i="4"/>
  <c r="J21" i="4"/>
  <c r="M21" i="4" s="1"/>
  <c r="M22" i="4"/>
  <c r="G19" i="4"/>
  <c r="J19" i="4" s="1"/>
  <c r="M19" i="4" s="1"/>
  <c r="G20" i="4"/>
  <c r="F20" i="4" s="1"/>
  <c r="I21" i="4"/>
  <c r="I22" i="4"/>
  <c r="I23" i="4"/>
  <c r="F21" i="4"/>
  <c r="F22" i="4"/>
  <c r="F23" i="4"/>
  <c r="I34" i="4"/>
  <c r="F34" i="4"/>
  <c r="C21" i="4"/>
  <c r="C22" i="4"/>
  <c r="C23" i="4"/>
  <c r="E29" i="4"/>
  <c r="C33" i="4"/>
  <c r="C32" i="4"/>
  <c r="C34" i="4"/>
  <c r="G17" i="4"/>
  <c r="G11" i="4" s="1"/>
  <c r="G18" i="4"/>
  <c r="J18" i="4" s="1"/>
  <c r="L27" i="4"/>
  <c r="L28" i="4"/>
  <c r="I24" i="4"/>
  <c r="I27" i="4"/>
  <c r="I28" i="4"/>
  <c r="F18" i="4"/>
  <c r="F19" i="4"/>
  <c r="F24" i="4"/>
  <c r="F27" i="4"/>
  <c r="F28" i="4"/>
  <c r="C17" i="4"/>
  <c r="C18" i="4"/>
  <c r="C19" i="4"/>
  <c r="C20" i="4"/>
  <c r="C24" i="4"/>
  <c r="C27" i="4"/>
  <c r="C28" i="4"/>
  <c r="L45" i="6" l="1"/>
  <c r="C30" i="6"/>
  <c r="L43" i="6"/>
  <c r="L44" i="6"/>
  <c r="F33" i="6"/>
  <c r="H30" i="6"/>
  <c r="U30" i="6"/>
  <c r="G11" i="6"/>
  <c r="G50" i="6" s="1"/>
  <c r="F34" i="6"/>
  <c r="H11" i="6"/>
  <c r="C11" i="6"/>
  <c r="C50" i="6" s="1"/>
  <c r="L22" i="6"/>
  <c r="N31" i="6"/>
  <c r="L31" i="6" s="1"/>
  <c r="E50" i="6"/>
  <c r="R11" i="6"/>
  <c r="F12" i="6"/>
  <c r="F17" i="6"/>
  <c r="F18" i="6"/>
  <c r="F19" i="6"/>
  <c r="F20" i="6"/>
  <c r="O11" i="3"/>
  <c r="O16" i="3"/>
  <c r="U16" i="3"/>
  <c r="F17" i="4"/>
  <c r="X42" i="6"/>
  <c r="X43" i="6"/>
  <c r="X15" i="6"/>
  <c r="U21" i="6"/>
  <c r="T16" i="3"/>
  <c r="R16" i="3" s="1"/>
  <c r="P50" i="6"/>
  <c r="Q50" i="6"/>
  <c r="O11" i="6"/>
  <c r="U33" i="6"/>
  <c r="V14" i="3"/>
  <c r="U14" i="3" s="1"/>
  <c r="X31" i="6"/>
  <c r="Z14" i="3"/>
  <c r="U34" i="6"/>
  <c r="X34" i="6"/>
  <c r="T14" i="3"/>
  <c r="R14" i="3" s="1"/>
  <c r="R33" i="6"/>
  <c r="R34" i="6"/>
  <c r="Y16" i="3"/>
  <c r="Z16" i="3"/>
  <c r="S11" i="6"/>
  <c r="T11" i="6"/>
  <c r="T11" i="3" s="1"/>
  <c r="N12" i="6"/>
  <c r="I12" i="6"/>
  <c r="K11" i="6"/>
  <c r="M17" i="6"/>
  <c r="I17" i="6"/>
  <c r="J11" i="6"/>
  <c r="M18" i="6"/>
  <c r="L18" i="6" s="1"/>
  <c r="I18" i="6"/>
  <c r="M19" i="6"/>
  <c r="L19" i="6" s="1"/>
  <c r="I19" i="6"/>
  <c r="M20" i="6"/>
  <c r="L20" i="6" s="1"/>
  <c r="I20" i="6"/>
  <c r="K50" i="6"/>
  <c r="I31" i="6"/>
  <c r="M21" i="6"/>
  <c r="L21" i="6" s="1"/>
  <c r="M33" i="6"/>
  <c r="M34" i="6"/>
  <c r="L34" i="6" s="1"/>
  <c r="L19" i="4"/>
  <c r="I19" i="4"/>
  <c r="L21" i="4"/>
  <c r="F33" i="4"/>
  <c r="F32" i="4"/>
  <c r="I18" i="4"/>
  <c r="M18" i="4"/>
  <c r="L18" i="4" s="1"/>
  <c r="J20" i="4"/>
  <c r="L22" i="4"/>
  <c r="J33" i="4"/>
  <c r="J17" i="4"/>
  <c r="I17" i="4" s="1"/>
  <c r="M32" i="4"/>
  <c r="L32" i="4" s="1"/>
  <c r="G29" i="4"/>
  <c r="R30" i="6" l="1"/>
  <c r="F30" i="6"/>
  <c r="J50" i="6"/>
  <c r="H50" i="6"/>
  <c r="S50" i="6"/>
  <c r="S11" i="3"/>
  <c r="R11" i="3" s="1"/>
  <c r="F11" i="6"/>
  <c r="F50" i="6" s="1"/>
  <c r="X16" i="3"/>
  <c r="R50" i="6"/>
  <c r="T50" i="6"/>
  <c r="O50" i="6"/>
  <c r="U17" i="6"/>
  <c r="V11" i="6"/>
  <c r="X19" i="6"/>
  <c r="U19" i="6"/>
  <c r="X20" i="6"/>
  <c r="U20" i="6"/>
  <c r="X33" i="6"/>
  <c r="X30" i="6" s="1"/>
  <c r="Y14" i="3"/>
  <c r="X14" i="3" s="1"/>
  <c r="W11" i="6"/>
  <c r="U12" i="6"/>
  <c r="X18" i="6"/>
  <c r="U18" i="6"/>
  <c r="L33" i="6"/>
  <c r="L30" i="6" s="1"/>
  <c r="M11" i="6"/>
  <c r="L17" i="6"/>
  <c r="I11" i="6"/>
  <c r="I50" i="6" s="1"/>
  <c r="L12" i="6"/>
  <c r="N11" i="6"/>
  <c r="N50" i="6" s="1"/>
  <c r="M17" i="4"/>
  <c r="J11" i="4"/>
  <c r="I33" i="4"/>
  <c r="M33" i="4"/>
  <c r="J29" i="4"/>
  <c r="I20" i="4"/>
  <c r="M20" i="4"/>
  <c r="L20" i="4" s="1"/>
  <c r="AB38" i="6" l="1"/>
  <c r="AA38" i="6"/>
  <c r="AB30" i="6"/>
  <c r="AA30" i="6"/>
  <c r="W50" i="6"/>
  <c r="W11" i="3"/>
  <c r="V50" i="6"/>
  <c r="V11" i="3"/>
  <c r="U11" i="6"/>
  <c r="U50" i="6" s="1"/>
  <c r="X12" i="6"/>
  <c r="Y11" i="6"/>
  <c r="X17" i="6"/>
  <c r="L11" i="6"/>
  <c r="L50" i="6" s="1"/>
  <c r="M50" i="6"/>
  <c r="L33" i="4"/>
  <c r="M29" i="4"/>
  <c r="L17" i="4"/>
  <c r="M11" i="4"/>
  <c r="U11" i="3" l="1"/>
  <c r="Z50" i="6"/>
  <c r="Z11" i="3"/>
  <c r="Y50" i="6"/>
  <c r="Y11" i="3"/>
  <c r="X11" i="6"/>
  <c r="X50" i="6" l="1"/>
  <c r="AB11" i="6"/>
  <c r="AA11" i="6"/>
  <c r="X11" i="3"/>
  <c r="AA11" i="3" s="1"/>
  <c r="Z17" i="3"/>
  <c r="Y17" i="3"/>
  <c r="W17" i="3"/>
  <c r="V17" i="3"/>
  <c r="T17" i="3"/>
  <c r="S17" i="3"/>
  <c r="Q17" i="3"/>
  <c r="P17" i="3"/>
  <c r="AB50" i="6" l="1"/>
  <c r="AA50" i="6"/>
  <c r="U17" i="3"/>
  <c r="X17" i="3"/>
  <c r="O17" i="3"/>
  <c r="R17" i="3"/>
  <c r="C37" i="4"/>
  <c r="C38" i="4"/>
  <c r="C39" i="4"/>
  <c r="C40" i="4"/>
  <c r="C41" i="4"/>
  <c r="C42" i="4"/>
  <c r="C43" i="4"/>
  <c r="C44" i="4"/>
  <c r="C45" i="4"/>
  <c r="K30" i="4" l="1"/>
  <c r="K29" i="4" s="1"/>
  <c r="N16" i="4"/>
  <c r="L16" i="4" s="1"/>
  <c r="I16" i="4"/>
  <c r="F16" i="4"/>
  <c r="C16" i="4"/>
  <c r="N14" i="4"/>
  <c r="K15" i="4"/>
  <c r="I15" i="4" s="1"/>
  <c r="F15" i="4"/>
  <c r="C15" i="4"/>
  <c r="H12" i="4"/>
  <c r="H11" i="4" s="1"/>
  <c r="F12" i="4" l="1"/>
  <c r="N30" i="4"/>
  <c r="N15" i="4"/>
  <c r="L15" i="4" s="1"/>
  <c r="N39" i="4" l="1"/>
  <c r="N40" i="4"/>
  <c r="N41" i="4"/>
  <c r="N42" i="4"/>
  <c r="L37" i="4"/>
  <c r="I37" i="4"/>
  <c r="H37" i="4"/>
  <c r="F37" i="4" s="1"/>
  <c r="H38" i="4"/>
  <c r="F38" i="4" s="1"/>
  <c r="H39" i="4"/>
  <c r="F39" i="4" s="1"/>
  <c r="H40" i="4"/>
  <c r="F40" i="4" s="1"/>
  <c r="H41" i="4"/>
  <c r="F41" i="4" s="1"/>
  <c r="H42" i="4"/>
  <c r="F42" i="4" s="1"/>
  <c r="H43" i="4"/>
  <c r="F43" i="4" s="1"/>
  <c r="H44" i="4"/>
  <c r="F44" i="4" s="1"/>
  <c r="H45" i="4"/>
  <c r="F45" i="4" s="1"/>
  <c r="L45" i="4"/>
  <c r="I44" i="4"/>
  <c r="I43" i="4"/>
  <c r="M42" i="4"/>
  <c r="I41" i="4"/>
  <c r="I40" i="4"/>
  <c r="I39" i="4"/>
  <c r="L38" i="4"/>
  <c r="L36" i="4"/>
  <c r="H36" i="4"/>
  <c r="F36" i="4" s="1"/>
  <c r="D35" i="4"/>
  <c r="D16" i="1" s="1"/>
  <c r="D16" i="3" s="1"/>
  <c r="E35" i="4"/>
  <c r="E16" i="1" s="1"/>
  <c r="E16" i="3" s="1"/>
  <c r="C16" i="3" s="1"/>
  <c r="AA16" i="3" s="1"/>
  <c r="G35" i="4"/>
  <c r="C36" i="4"/>
  <c r="C35" i="4" s="1"/>
  <c r="C16" i="1" s="1"/>
  <c r="K12" i="4"/>
  <c r="K11" i="4" s="1"/>
  <c r="L14" i="4"/>
  <c r="D11" i="1"/>
  <c r="D11" i="3" s="1"/>
  <c r="E11" i="1"/>
  <c r="E11" i="3" s="1"/>
  <c r="G11" i="1"/>
  <c r="G11" i="3" s="1"/>
  <c r="J11" i="1"/>
  <c r="J11" i="3" s="1"/>
  <c r="M11" i="1"/>
  <c r="M11" i="3" s="1"/>
  <c r="I14" i="4"/>
  <c r="F14" i="4"/>
  <c r="C14" i="4"/>
  <c r="C13" i="4"/>
  <c r="C12" i="4"/>
  <c r="H31" i="4"/>
  <c r="H29" i="4" s="1"/>
  <c r="D14" i="1"/>
  <c r="D14" i="3" s="1"/>
  <c r="C14" i="3" s="1"/>
  <c r="E14" i="1"/>
  <c r="E14" i="3" s="1"/>
  <c r="J14" i="1"/>
  <c r="J14" i="3" s="1"/>
  <c r="M14" i="1"/>
  <c r="M14" i="3" s="1"/>
  <c r="C30" i="4"/>
  <c r="E17" i="3" l="1"/>
  <c r="C11" i="3"/>
  <c r="C17" i="3" s="1"/>
  <c r="D17" i="3"/>
  <c r="C11" i="4"/>
  <c r="C11" i="1" s="1"/>
  <c r="F35" i="4"/>
  <c r="F16" i="1" s="1"/>
  <c r="L42" i="4"/>
  <c r="G14" i="1"/>
  <c r="G14" i="3" s="1"/>
  <c r="G17" i="3" s="1"/>
  <c r="G16" i="1"/>
  <c r="G16" i="3" s="1"/>
  <c r="I12" i="4"/>
  <c r="N12" i="4"/>
  <c r="H11" i="1"/>
  <c r="H11" i="3" s="1"/>
  <c r="F11" i="3" s="1"/>
  <c r="L44" i="4"/>
  <c r="M40" i="4"/>
  <c r="L40" i="4" s="1"/>
  <c r="M41" i="4"/>
  <c r="L41" i="4" s="1"/>
  <c r="I45" i="4"/>
  <c r="L43" i="4"/>
  <c r="M39" i="4"/>
  <c r="L39" i="4" s="1"/>
  <c r="I42" i="4"/>
  <c r="I38" i="4"/>
  <c r="J35" i="4"/>
  <c r="J46" i="4" s="1"/>
  <c r="G46" i="4"/>
  <c r="D46" i="4"/>
  <c r="E46" i="4"/>
  <c r="K35" i="4"/>
  <c r="H35" i="4"/>
  <c r="N35" i="4"/>
  <c r="D17" i="1"/>
  <c r="I36" i="4"/>
  <c r="E17" i="1"/>
  <c r="K11" i="1"/>
  <c r="K11" i="3" s="1"/>
  <c r="I13" i="4"/>
  <c r="N13" i="4"/>
  <c r="L13" i="4" s="1"/>
  <c r="F13" i="4"/>
  <c r="F11" i="4" s="1"/>
  <c r="F31" i="4"/>
  <c r="C31" i="4"/>
  <c r="C29" i="4" s="1"/>
  <c r="I11" i="3" l="1"/>
  <c r="N11" i="4"/>
  <c r="N11" i="1" s="1"/>
  <c r="N11" i="3" s="1"/>
  <c r="I11" i="4"/>
  <c r="I11" i="1" s="1"/>
  <c r="C14" i="1"/>
  <c r="C17" i="1" s="1"/>
  <c r="G17" i="1"/>
  <c r="L35" i="4"/>
  <c r="L16" i="1" s="1"/>
  <c r="I35" i="4"/>
  <c r="I16" i="1" s="1"/>
  <c r="F11" i="1"/>
  <c r="J16" i="1"/>
  <c r="C46" i="4"/>
  <c r="M35" i="4"/>
  <c r="N16" i="1"/>
  <c r="N16" i="3" s="1"/>
  <c r="K16" i="1"/>
  <c r="K16" i="3" s="1"/>
  <c r="H16" i="1"/>
  <c r="H16" i="3" s="1"/>
  <c r="F16" i="3" s="1"/>
  <c r="L12" i="4"/>
  <c r="L11" i="4" s="1"/>
  <c r="N31" i="4"/>
  <c r="N29" i="4" s="1"/>
  <c r="I31" i="4"/>
  <c r="L11" i="3" l="1"/>
  <c r="J17" i="1"/>
  <c r="J16" i="3"/>
  <c r="L31" i="4"/>
  <c r="L11" i="1"/>
  <c r="M16" i="1"/>
  <c r="M46" i="4"/>
  <c r="F30" i="4"/>
  <c r="F29" i="4" s="1"/>
  <c r="L30" i="4"/>
  <c r="L29" i="4" s="1"/>
  <c r="I30" i="4"/>
  <c r="I29" i="4" s="1"/>
  <c r="M17" i="1" l="1"/>
  <c r="M16" i="3"/>
  <c r="I16" i="3"/>
  <c r="J17" i="3"/>
  <c r="AB11" i="3"/>
  <c r="F46" i="4"/>
  <c r="L46" i="4"/>
  <c r="L14" i="1"/>
  <c r="L17" i="1" s="1"/>
  <c r="N14" i="1"/>
  <c r="N46" i="4"/>
  <c r="I14" i="1"/>
  <c r="I17" i="1" s="1"/>
  <c r="I46" i="4"/>
  <c r="K14" i="1"/>
  <c r="K46" i="4"/>
  <c r="H14" i="1"/>
  <c r="H46" i="4"/>
  <c r="K17" i="1" l="1"/>
  <c r="K14" i="3"/>
  <c r="N17" i="1"/>
  <c r="N14" i="3"/>
  <c r="L16" i="3"/>
  <c r="AB16" i="3" s="1"/>
  <c r="M17" i="3"/>
  <c r="H17" i="1"/>
  <c r="H14" i="3"/>
  <c r="F14" i="1"/>
  <c r="F17" i="1" s="1"/>
  <c r="H17" i="3" l="1"/>
  <c r="F14" i="3"/>
  <c r="F17" i="3" s="1"/>
  <c r="L14" i="3"/>
  <c r="N17" i="3"/>
  <c r="I14" i="3"/>
  <c r="I17" i="3" s="1"/>
  <c r="K17" i="3"/>
  <c r="AB14" i="3" l="1"/>
  <c r="AA14" i="3"/>
  <c r="L17" i="3"/>
  <c r="AA17" i="3" l="1"/>
  <c r="AB17" i="3"/>
</calcChain>
</file>

<file path=xl/sharedStrings.xml><?xml version="1.0" encoding="utf-8"?>
<sst xmlns="http://schemas.openxmlformats.org/spreadsheetml/2006/main" count="324" uniqueCount="105">
  <si>
    <t>тыс. руб.</t>
  </si>
  <si>
    <t>№ п/п</t>
  </si>
  <si>
    <t>% выполнения плана отчетного периода</t>
  </si>
  <si>
    <t>Отклонение от плана отчет. периода "+", "-"</t>
  </si>
  <si>
    <t>Всего</t>
  </si>
  <si>
    <t>ВЛ 10 (6) кВ</t>
  </si>
  <si>
    <t>ВЛ 0,4 кВ</t>
  </si>
  <si>
    <t xml:space="preserve">ВЛ 35 кВ </t>
  </si>
  <si>
    <t xml:space="preserve">ВЛ 110 кВ </t>
  </si>
  <si>
    <t>ПС-35 кВ</t>
  </si>
  <si>
    <t>ПС-110 кВ</t>
  </si>
  <si>
    <t xml:space="preserve">Всего : </t>
  </si>
  <si>
    <t>в том числе</t>
  </si>
  <si>
    <t>Прочее</t>
  </si>
  <si>
    <t xml:space="preserve">План </t>
  </si>
  <si>
    <t>I квартал</t>
  </si>
  <si>
    <t>6 месяцев</t>
  </si>
  <si>
    <t>9 месяцев</t>
  </si>
  <si>
    <t>год</t>
  </si>
  <si>
    <t>хоз.способ</t>
  </si>
  <si>
    <t>подряд</t>
  </si>
  <si>
    <t>Факт</t>
  </si>
  <si>
    <t>Руководитель</t>
  </si>
  <si>
    <t>ТП</t>
  </si>
  <si>
    <t>Приложение 2</t>
  </si>
  <si>
    <t>Приложение 3</t>
  </si>
  <si>
    <t>Приложение 2.1.</t>
  </si>
  <si>
    <t>Мероприятия ремонтной программы</t>
  </si>
  <si>
    <t>Приложение 3.1</t>
  </si>
  <si>
    <t>6.1</t>
  </si>
  <si>
    <t>6.2</t>
  </si>
  <si>
    <t>3.1</t>
  </si>
  <si>
    <t>3.2</t>
  </si>
  <si>
    <t>3.3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</si>
  <si>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</si>
  <si>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</si>
  <si>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</si>
  <si>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</si>
  <si>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</si>
  <si>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</si>
  <si>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</si>
  <si>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</si>
  <si>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</si>
  <si>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</si>
  <si>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План по ремонтной программе на 2020 г.  по ООО "КВЭП"</t>
  </si>
  <si>
    <t>Капитальный ремонт силовых транформаторов Т1 и Т2</t>
  </si>
  <si>
    <t>Капитальный ремонт КЛ-0,4 (2 шт.) ТП-4</t>
  </si>
  <si>
    <t>Капитальный ремонт КЛ-0,4 (2 шт.) ТП-3</t>
  </si>
  <si>
    <t>3.4</t>
  </si>
  <si>
    <t>Испытания кабельных линий ТП-3, ТП-4, ТП-6</t>
  </si>
  <si>
    <t>3.5</t>
  </si>
  <si>
    <t>Ремонт фасадов, строительных конструкций, ровли ТП-1, ТП-2, ТП-3</t>
  </si>
  <si>
    <t>Испытание оборудования 35 кВ ПС 35/10 "Энка"</t>
  </si>
  <si>
    <t>Капитальный ремонт РЗА присоединений 35 кВ ПС 35/10 "Энка"</t>
  </si>
  <si>
    <t>ТО РЗАв объема "Проф. Контроль 1" (БРП2979)</t>
  </si>
  <si>
    <t>Ремонт ТН-10 и групповых цепей шинок напряжения (БРП2979)</t>
  </si>
  <si>
    <t>ТО РЗАв объема «В» (БРП-2617)</t>
  </si>
  <si>
    <t>Ремонт приводов и испытания электросетей 10кВ КРУН-10 №3080п и БКТП №3081п</t>
  </si>
  <si>
    <t>Ремонт приводов и испытания электросетей 10кВ ТП-3036п</t>
  </si>
  <si>
    <t>Ремонт приводов и испытания электросетей 6кВ ТП-96 и ТП-595</t>
  </si>
  <si>
    <t>Ремонт приводов и испытания электросетей 6кВ БКРП-03091 и КТПП-6/0,4кВ</t>
  </si>
  <si>
    <t>Ремонт приводов и испытания электросетей 10кВ КРУН-1 и КРУН-2</t>
  </si>
  <si>
    <t>Ремонт приводов и испытания электросетей 10кВ 2БКТП-393, 2БКТП-423 и 2БКТП-457</t>
  </si>
  <si>
    <t xml:space="preserve">Ремонт приводов и испытания электросетей 10кВ БКТП-2980п                              </t>
  </si>
  <si>
    <t>Ремонт конструкций ячеек 10 кВ ТП-1, ТП-2, ТП-3, ТП-4, РП-ТП-5, ТП-6</t>
  </si>
  <si>
    <t>Ремонт строительной части зданий ТП-1, ТП-2, ТП-3, ТП-4, РП-ТП-5, ТП-6</t>
  </si>
  <si>
    <t>Ремонт силовых кабелей от ТП-1, ТП-2, ТП-3, ТП-4, РП-ТП-5, ТП-6</t>
  </si>
  <si>
    <t>Ремонт силовых кабелей  ПС 35/10 "Энка"</t>
  </si>
  <si>
    <t>6.3</t>
  </si>
  <si>
    <t>Монтаж системы секционирования шинок напряжения РП-ТП-5</t>
  </si>
  <si>
    <t>Монтаж системы секционирования шинок напряжения ПС 35/10кВ ЭНКА</t>
  </si>
  <si>
    <t>Замена силовых автоматов 0,4 кВ в ТП-1, ТП-2, ТП-3, ТП-4, РП-ТП-5, ТП-6</t>
  </si>
  <si>
    <t>Замена рубильников, реле, ПРС  0,4 кВ в ТП-1, ТП-2, ТП-3, ТП-4, РП-ТП-5, ТП-6</t>
  </si>
  <si>
    <t>Замена автоматических выключателей оперативных цепей ТП-1, ТП-2, ТП-3, ТП-4, РП-ТП-5, ТП-6</t>
  </si>
  <si>
    <t>Ремонт АВР-0,4 РП-ТП-5</t>
  </si>
  <si>
    <t>Замена трансформаторов  ТП-1, ТП-2, ТП-3, ТП-4, РП-ТП-5, ТП-6</t>
  </si>
  <si>
    <t>Замена клеммных колодок в ТП-1, ТП-2, ТП-3, ТП-4, РП-ТП-5, ТП-6</t>
  </si>
  <si>
    <t>Ремонт силовых кабелей отходящих от ТП-1, ТП-2, ТП-3, ТП-4, РП-ТП-5, ТП-6</t>
  </si>
  <si>
    <t>3.6</t>
  </si>
  <si>
    <t>3.7</t>
  </si>
  <si>
    <t>3.8</t>
  </si>
  <si>
    <t>3.9</t>
  </si>
  <si>
    <t>3.10</t>
  </si>
  <si>
    <t>3.11</t>
  </si>
  <si>
    <t>3.12</t>
  </si>
  <si>
    <t>3.13</t>
  </si>
  <si>
    <t>3.14</t>
  </si>
  <si>
    <t>3.15</t>
  </si>
  <si>
    <t>3.16</t>
  </si>
  <si>
    <t>6.4</t>
  </si>
  <si>
    <t>% выполнения  12 мес 2020 г. плана отчетного периода</t>
  </si>
  <si>
    <t>Отклонение от плана 12 мес 2020 г  отчет. периода "+", "-"</t>
  </si>
  <si>
    <t>Кривобоков В.С.</t>
  </si>
  <si>
    <t>Исполнитель Кривнева Е.В.</t>
  </si>
  <si>
    <t>тел.8 (861) 258-50-71</t>
  </si>
  <si>
    <t xml:space="preserve">Ремонт фасадов и испытания электросетей 10кВ БКТП-2980п  и   БРП -2979                     </t>
  </si>
  <si>
    <t>ТО РЗАв объема «В» (БРП-2617), перенос ТН 10 кВ, замена трансформаторов тока, ремонт фасадов</t>
  </si>
  <si>
    <t>6.5</t>
  </si>
  <si>
    <t>Ремонт выключателей, разъединителей, отбор проб масла из трансформаторов</t>
  </si>
  <si>
    <t>6.6</t>
  </si>
  <si>
    <t>Замена МВ 10 кВ</t>
  </si>
  <si>
    <t>8.11</t>
  </si>
  <si>
    <t>Отчет по выполнениию ремонтной программы  ООО "КВЭП" за 2020 год</t>
  </si>
  <si>
    <t>ТП 10 (6)/0,4 кВ</t>
  </si>
  <si>
    <t>Замена, ремонт  счетчиков электроэнергии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</si>
</sst>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4" x14ac:knownFonts="1">
    <font>
      <sz val="10"/>
      <name val="Arial"/>
    </font>
    <font>
      <b/>
      <sz val="18"/>
      <name val="Times New Roman"/>
      <family val="1"/>
      <charset val="204"/>
    </font>
    <font>
      <sz val="16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14"/>
      <name val="Arial"/>
      <family val="2"/>
      <charset val="204"/>
    </font>
    <font>
      <sz val="10"/>
      <name val="Times New Roman"/>
      <family val="1"/>
      <charset val="204"/>
    </font>
    <font>
      <sz val="18"/>
      <name val="Times New Roman"/>
      <family val="1"/>
      <charset val="204"/>
    </font>
    <font>
      <b/>
      <sz val="12"/>
      <color theme="0" tint="-0.249977111117893"/>
      <name val="Times New Roman"/>
      <family val="1"/>
      <charset val="204"/>
    </font>
    <font>
      <b/>
      <sz val="24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5">
    <xf numFmtId="0" fontId="0" fillId="0" borderId="0" xfId="0"/>
    <xf numFmtId="0" fontId="2" fillId="0" borderId="0" xfId="0" applyFont="1" applyFill="1" applyBorder="1"/>
    <xf numFmtId="0" fontId="2" fillId="0" borderId="0" xfId="0" applyFont="1" applyFill="1"/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3" fillId="0" borderId="0" xfId="0" applyNumberFormat="1" applyFont="1" applyFill="1"/>
    <xf numFmtId="0" fontId="5" fillId="0" borderId="0" xfId="0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vertical="center" wrapText="1"/>
    </xf>
    <xf numFmtId="0" fontId="3" fillId="0" borderId="0" xfId="0" applyFont="1" applyFill="1" applyBorder="1"/>
    <xf numFmtId="0" fontId="3" fillId="0" borderId="0" xfId="0" applyFont="1" applyFill="1"/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left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3" xfId="0" applyFont="1" applyFill="1" applyBorder="1"/>
    <xf numFmtId="0" fontId="3" fillId="0" borderId="1" xfId="0" applyFont="1" applyFill="1" applyBorder="1"/>
    <xf numFmtId="0" fontId="3" fillId="0" borderId="4" xfId="0" applyFont="1" applyFill="1" applyBorder="1"/>
    <xf numFmtId="0" fontId="8" fillId="0" borderId="0" xfId="0" applyFont="1" applyFill="1" applyBorder="1"/>
    <xf numFmtId="0" fontId="8" fillId="0" borderId="0" xfId="0" applyFont="1" applyFill="1"/>
    <xf numFmtId="0" fontId="3" fillId="0" borderId="0" xfId="0" applyFont="1" applyFill="1" applyBorder="1" applyAlignment="1">
      <alignment horizontal="center"/>
    </xf>
    <xf numFmtId="164" fontId="3" fillId="0" borderId="0" xfId="0" applyNumberFormat="1" applyFont="1" applyFill="1" applyBorder="1"/>
    <xf numFmtId="0" fontId="7" fillId="0" borderId="0" xfId="0" applyFont="1" applyFill="1" applyAlignment="1">
      <alignment horizontal="center" vertical="center"/>
    </xf>
    <xf numFmtId="164" fontId="7" fillId="0" borderId="0" xfId="0" applyNumberFormat="1" applyFont="1" applyFill="1" applyBorder="1"/>
    <xf numFmtId="0" fontId="7" fillId="0" borderId="0" xfId="0" applyFont="1" applyFill="1" applyBorder="1"/>
    <xf numFmtId="0" fontId="7" fillId="0" borderId="0" xfId="0" applyFont="1" applyFill="1"/>
    <xf numFmtId="0" fontId="6" fillId="0" borderId="0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6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164" fontId="6" fillId="0" borderId="1" xfId="0" applyNumberFormat="1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2" fontId="8" fillId="0" borderId="1" xfId="0" applyNumberFormat="1" applyFont="1" applyFill="1" applyBorder="1" applyAlignment="1" applyProtection="1">
      <alignment horizontal="center" vertical="center" wrapText="1"/>
      <protection locked="0"/>
    </xf>
    <xf numFmtId="4" fontId="8" fillId="0" borderId="1" xfId="0" applyNumberFormat="1" applyFont="1" applyFill="1" applyBorder="1" applyAlignment="1">
      <alignment horizontal="center" vertical="center"/>
    </xf>
    <xf numFmtId="164" fontId="11" fillId="0" borderId="0" xfId="0" applyNumberFormat="1" applyFont="1" applyFill="1" applyBorder="1"/>
    <xf numFmtId="0" fontId="11" fillId="0" borderId="0" xfId="0" applyFont="1" applyFill="1" applyBorder="1"/>
    <xf numFmtId="0" fontId="10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6" fillId="0" borderId="0" xfId="0" applyFont="1" applyFill="1" applyBorder="1" applyAlignment="1">
      <alignment horizontal="left"/>
    </xf>
    <xf numFmtId="0" fontId="1" fillId="0" borderId="0" xfId="0" applyFont="1" applyFill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left" vertical="center" wrapText="1"/>
    </xf>
    <xf numFmtId="4" fontId="3" fillId="2" borderId="1" xfId="0" applyNumberFormat="1" applyFont="1" applyFill="1" applyBorder="1" applyAlignment="1">
      <alignment horizontal="center" vertical="center"/>
    </xf>
    <xf numFmtId="2" fontId="7" fillId="2" borderId="1" xfId="0" applyNumberFormat="1" applyFont="1" applyFill="1" applyBorder="1" applyAlignment="1" applyProtection="1">
      <alignment horizontal="left" vertical="center" wrapText="1"/>
      <protection locked="0"/>
    </xf>
    <xf numFmtId="49" fontId="3" fillId="0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2" fontId="5" fillId="3" borderId="1" xfId="0" applyNumberFormat="1" applyFont="1" applyFill="1" applyBorder="1" applyAlignment="1">
      <alignment horizontal="left" vertical="center" wrapText="1"/>
    </xf>
    <xf numFmtId="4" fontId="5" fillId="3" borderId="1" xfId="0" applyNumberFormat="1" applyFont="1" applyFill="1" applyBorder="1" applyAlignment="1">
      <alignment horizontal="center" vertical="center"/>
    </xf>
    <xf numFmtId="164" fontId="5" fillId="3" borderId="1" xfId="0" applyNumberFormat="1" applyFont="1" applyFill="1" applyBorder="1" applyAlignment="1">
      <alignment horizontal="center" vertical="center" wrapText="1"/>
    </xf>
    <xf numFmtId="4" fontId="5" fillId="3" borderId="1" xfId="0" applyNumberFormat="1" applyFont="1" applyFill="1" applyBorder="1" applyAlignment="1">
      <alignment horizontal="center" vertical="center" wrapText="1"/>
    </xf>
    <xf numFmtId="4" fontId="6" fillId="3" borderId="1" xfId="0" applyNumberFormat="1" applyFont="1" applyFill="1" applyBorder="1" applyAlignment="1">
      <alignment horizontal="center" vertical="center"/>
    </xf>
    <xf numFmtId="4" fontId="3" fillId="3" borderId="1" xfId="0" applyNumberFormat="1" applyFont="1" applyFill="1" applyBorder="1" applyAlignment="1">
      <alignment horizontal="center" vertical="center"/>
    </xf>
    <xf numFmtId="4" fontId="8" fillId="3" borderId="1" xfId="0" applyNumberFormat="1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2" fontId="8" fillId="3" borderId="1" xfId="0" applyNumberFormat="1" applyFont="1" applyFill="1" applyBorder="1" applyAlignment="1" applyProtection="1">
      <alignment horizontal="center" vertical="center" wrapText="1"/>
      <protection locked="0"/>
    </xf>
    <xf numFmtId="4" fontId="5" fillId="0" borderId="0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2" fontId="3" fillId="3" borderId="1" xfId="0" applyNumberFormat="1" applyFont="1" applyFill="1" applyBorder="1" applyAlignment="1">
      <alignment horizontal="left" vertical="center" wrapText="1"/>
    </xf>
    <xf numFmtId="2" fontId="7" fillId="3" borderId="1" xfId="0" applyNumberFormat="1" applyFont="1" applyFill="1" applyBorder="1" applyAlignment="1" applyProtection="1">
      <alignment horizontal="left" vertical="center" wrapText="1"/>
      <protection locked="0"/>
    </xf>
    <xf numFmtId="0" fontId="3" fillId="3" borderId="1" xfId="0" applyFont="1" applyFill="1" applyBorder="1" applyAlignment="1">
      <alignment horizontal="left" vertical="center" wrapText="1"/>
    </xf>
    <xf numFmtId="0" fontId="3" fillId="2" borderId="0" xfId="0" applyFont="1" applyFill="1" applyBorder="1"/>
    <xf numFmtId="10" fontId="5" fillId="3" borderId="1" xfId="0" applyNumberFormat="1" applyFont="1" applyFill="1" applyBorder="1" applyAlignment="1">
      <alignment horizontal="center" vertical="center" wrapText="1"/>
    </xf>
    <xf numFmtId="10" fontId="6" fillId="0" borderId="1" xfId="0" applyNumberFormat="1" applyFont="1" applyFill="1" applyBorder="1" applyAlignment="1">
      <alignment horizontal="center" vertical="center" wrapText="1"/>
    </xf>
    <xf numFmtId="10" fontId="5" fillId="0" borderId="1" xfId="0" applyNumberFormat="1" applyFont="1" applyFill="1" applyBorder="1" applyAlignment="1">
      <alignment horizontal="center" vertical="center" wrapText="1"/>
    </xf>
    <xf numFmtId="10" fontId="12" fillId="3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4" fontId="5" fillId="4" borderId="1" xfId="0" applyNumberFormat="1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left" vertical="center" wrapText="1"/>
    </xf>
    <xf numFmtId="4" fontId="5" fillId="5" borderId="1" xfId="0" applyNumberFormat="1" applyFont="1" applyFill="1" applyBorder="1" applyAlignment="1">
      <alignment horizontal="center" vertical="center"/>
    </xf>
    <xf numFmtId="4" fontId="3" fillId="5" borderId="1" xfId="0" applyNumberFormat="1" applyFont="1" applyFill="1" applyBorder="1" applyAlignment="1">
      <alignment horizontal="center" vertical="center"/>
    </xf>
    <xf numFmtId="4" fontId="6" fillId="5" borderId="1" xfId="0" applyNumberFormat="1" applyFont="1" applyFill="1" applyBorder="1" applyAlignment="1">
      <alignment horizontal="center" vertical="center"/>
    </xf>
    <xf numFmtId="2" fontId="5" fillId="5" borderId="1" xfId="0" applyNumberFormat="1" applyFont="1" applyFill="1" applyBorder="1" applyAlignment="1">
      <alignment horizontal="left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4" fontId="8" fillId="5" borderId="1" xfId="0" applyNumberFormat="1" applyFont="1" applyFill="1" applyBorder="1" applyAlignment="1">
      <alignment horizontal="center" vertical="center"/>
    </xf>
    <xf numFmtId="10" fontId="8" fillId="5" borderId="1" xfId="0" applyNumberFormat="1" applyFont="1" applyFill="1" applyBorder="1" applyAlignment="1">
      <alignment horizontal="center" vertical="center" wrapText="1"/>
    </xf>
    <xf numFmtId="4" fontId="8" fillId="4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/>
    </xf>
    <xf numFmtId="164" fontId="8" fillId="0" borderId="1" xfId="0" applyNumberFormat="1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8" fillId="3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4" fontId="8" fillId="3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left" vertical="center" wrapText="1"/>
    </xf>
    <xf numFmtId="4" fontId="2" fillId="2" borderId="1" xfId="0" applyNumberFormat="1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left" vertical="center" wrapText="1"/>
    </xf>
    <xf numFmtId="4" fontId="2" fillId="5" borderId="1" xfId="0" applyNumberFormat="1" applyFont="1" applyFill="1" applyBorder="1" applyAlignment="1">
      <alignment horizontal="center" vertical="center"/>
    </xf>
    <xf numFmtId="2" fontId="8" fillId="3" borderId="1" xfId="0" applyNumberFormat="1" applyFont="1" applyFill="1" applyBorder="1" applyAlignment="1">
      <alignment horizontal="left" vertical="center" wrapText="1"/>
    </xf>
    <xf numFmtId="4" fontId="8" fillId="4" borderId="1" xfId="0" applyNumberFormat="1" applyFont="1" applyFill="1" applyBorder="1" applyAlignment="1">
      <alignment horizontal="center" vertical="center"/>
    </xf>
    <xf numFmtId="2" fontId="8" fillId="5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5" borderId="1" xfId="0" applyFont="1" applyFill="1" applyBorder="1"/>
    <xf numFmtId="0" fontId="2" fillId="0" borderId="1" xfId="0" applyFont="1" applyFill="1" applyBorder="1"/>
    <xf numFmtId="4" fontId="2" fillId="0" borderId="1" xfId="0" applyNumberFormat="1" applyFont="1" applyFill="1" applyBorder="1" applyAlignment="1">
      <alignment horizontal="center" vertical="center"/>
    </xf>
    <xf numFmtId="165" fontId="8" fillId="5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/>
    </xf>
    <xf numFmtId="165" fontId="5" fillId="3" borderId="1" xfId="0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/>
    </xf>
    <xf numFmtId="0" fontId="13" fillId="0" borderId="0" xfId="0" applyFont="1" applyFill="1" applyBorder="1" applyAlignment="1">
      <alignment horizontal="center"/>
    </xf>
    <xf numFmtId="164" fontId="13" fillId="0" borderId="0" xfId="0" applyNumberFormat="1" applyFont="1" applyFill="1" applyBorder="1"/>
    <xf numFmtId="0" fontId="13" fillId="0" borderId="0" xfId="0" applyFont="1" applyFill="1" applyBorder="1"/>
    <xf numFmtId="0" fontId="13" fillId="0" borderId="0" xfId="0" applyFont="1" applyFill="1"/>
    <xf numFmtId="164" fontId="6" fillId="3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6" fillId="0" borderId="0" xfId="0" applyFont="1" applyFill="1" applyBorder="1" applyAlignment="1">
      <alignment horizontal="left"/>
    </xf>
    <xf numFmtId="164" fontId="3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164" fontId="8" fillId="3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6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Q38"/>
  <sheetViews>
    <sheetView view="pageBreakPreview" zoomScaleNormal="75" zoomScaleSheetLayoutView="100" workbookViewId="0">
      <pane xSplit="2" ySplit="8" topLeftCell="C9" activePane="bottomRight" state="frozen"/>
      <selection pane="topRight" activeCell="C1" sqref="C1"/>
      <selection pane="bottomLeft" activeCell="A6" sqref="A6"/>
      <selection pane="bottomRight" activeCell="I20" sqref="I20"/>
    </sheetView>
  </sheetViews>
  <sheetFormatPr defaultRowHeight="15.75" x14ac:dyDescent="0.25"/>
  <cols>
    <col min="1" max="1" width="6.140625" style="3" customWidth="1"/>
    <col min="2" max="2" width="31.85546875" style="37" customWidth="1"/>
    <col min="3" max="3" width="12.28515625" style="5" customWidth="1"/>
    <col min="4" max="4" width="14.42578125" style="5" bestFit="1" customWidth="1"/>
    <col min="5" max="5" width="15" style="5" customWidth="1"/>
    <col min="6" max="6" width="12.140625" style="5" customWidth="1"/>
    <col min="7" max="10" width="14.28515625" style="5" customWidth="1"/>
    <col min="11" max="11" width="18" style="5" customWidth="1"/>
    <col min="12" max="12" width="14.7109375" style="5" customWidth="1"/>
    <col min="13" max="13" width="16.28515625" style="5" customWidth="1"/>
    <col min="14" max="14" width="16.5703125" style="5" customWidth="1"/>
    <col min="15" max="15" width="9.28515625" style="8" customWidth="1"/>
    <col min="16" max="56" width="9.140625" style="8"/>
    <col min="57" max="205" width="9.140625" style="9"/>
    <col min="206" max="225" width="9.140625" style="8"/>
    <col min="226" max="16384" width="9.140625" style="9"/>
  </cols>
  <sheetData>
    <row r="1" spans="1:225" x14ac:dyDescent="0.25">
      <c r="M1" s="127" t="s">
        <v>24</v>
      </c>
      <c r="N1" s="127"/>
    </row>
    <row r="3" spans="1:225" s="2" customFormat="1" ht="22.5" x14ac:dyDescent="0.3">
      <c r="A3" s="128" t="s">
        <v>44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</row>
    <row r="4" spans="1:225" x14ac:dyDescent="0.25">
      <c r="B4" s="4"/>
      <c r="N4" s="6" t="s">
        <v>0</v>
      </c>
      <c r="O4" s="7"/>
      <c r="P4" s="7"/>
      <c r="Q4" s="7"/>
    </row>
    <row r="5" spans="1:225" s="11" customFormat="1" ht="18" customHeight="1" x14ac:dyDescent="0.2">
      <c r="A5" s="129" t="s">
        <v>1</v>
      </c>
      <c r="B5" s="129"/>
      <c r="C5" s="123" t="s">
        <v>14</v>
      </c>
      <c r="D5" s="123"/>
      <c r="E5" s="130"/>
      <c r="F5" s="130"/>
      <c r="G5" s="130"/>
      <c r="H5" s="130"/>
      <c r="I5" s="130"/>
      <c r="J5" s="130"/>
      <c r="K5" s="130"/>
      <c r="L5" s="130"/>
      <c r="M5" s="130"/>
      <c r="N5" s="13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</row>
    <row r="6" spans="1:225" s="11" customFormat="1" ht="18.75" customHeight="1" x14ac:dyDescent="0.2">
      <c r="A6" s="129"/>
      <c r="B6" s="129"/>
      <c r="C6" s="123" t="s">
        <v>15</v>
      </c>
      <c r="D6" s="123"/>
      <c r="E6" s="123"/>
      <c r="F6" s="123" t="s">
        <v>16</v>
      </c>
      <c r="G6" s="123"/>
      <c r="H6" s="123"/>
      <c r="I6" s="123" t="s">
        <v>17</v>
      </c>
      <c r="J6" s="123"/>
      <c r="K6" s="123"/>
      <c r="L6" s="123" t="s">
        <v>18</v>
      </c>
      <c r="M6" s="123"/>
      <c r="N6" s="123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GX6" s="10"/>
      <c r="GY6" s="10"/>
      <c r="GZ6" s="10"/>
      <c r="HA6" s="10"/>
      <c r="HB6" s="10"/>
      <c r="HC6" s="10"/>
      <c r="HD6" s="10"/>
      <c r="HE6" s="10"/>
      <c r="HF6" s="10"/>
      <c r="HG6" s="10"/>
      <c r="HH6" s="10"/>
      <c r="HI6" s="10"/>
      <c r="HJ6" s="10"/>
      <c r="HK6" s="10"/>
      <c r="HL6" s="10"/>
      <c r="HM6" s="10"/>
      <c r="HN6" s="10"/>
      <c r="HO6" s="10"/>
      <c r="HP6" s="10"/>
      <c r="HQ6" s="10"/>
    </row>
    <row r="7" spans="1:225" s="11" customFormat="1" ht="18.75" customHeight="1" x14ac:dyDescent="0.2">
      <c r="A7" s="129"/>
      <c r="B7" s="129"/>
      <c r="C7" s="122" t="s">
        <v>4</v>
      </c>
      <c r="D7" s="123" t="s">
        <v>12</v>
      </c>
      <c r="E7" s="123"/>
      <c r="F7" s="122" t="s">
        <v>4</v>
      </c>
      <c r="G7" s="123" t="s">
        <v>12</v>
      </c>
      <c r="H7" s="123"/>
      <c r="I7" s="122" t="s">
        <v>4</v>
      </c>
      <c r="J7" s="123" t="s">
        <v>12</v>
      </c>
      <c r="K7" s="123"/>
      <c r="L7" s="122" t="s">
        <v>4</v>
      </c>
      <c r="M7" s="123" t="s">
        <v>12</v>
      </c>
      <c r="N7" s="123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  <c r="HI7" s="10"/>
      <c r="HJ7" s="10"/>
      <c r="HK7" s="10"/>
      <c r="HL7" s="10"/>
      <c r="HM7" s="10"/>
      <c r="HN7" s="10"/>
      <c r="HO7" s="10"/>
      <c r="HP7" s="10"/>
      <c r="HQ7" s="10"/>
    </row>
    <row r="8" spans="1:225" s="11" customFormat="1" ht="54" customHeight="1" thickBot="1" x14ac:dyDescent="0.25">
      <c r="A8" s="129"/>
      <c r="B8" s="129"/>
      <c r="C8" s="122"/>
      <c r="D8" s="81" t="s">
        <v>19</v>
      </c>
      <c r="E8" s="81" t="s">
        <v>20</v>
      </c>
      <c r="F8" s="122"/>
      <c r="G8" s="81" t="s">
        <v>19</v>
      </c>
      <c r="H8" s="81" t="s">
        <v>20</v>
      </c>
      <c r="I8" s="122"/>
      <c r="J8" s="81" t="s">
        <v>19</v>
      </c>
      <c r="K8" s="81" t="s">
        <v>20</v>
      </c>
      <c r="L8" s="122"/>
      <c r="M8" s="81" t="s">
        <v>19</v>
      </c>
      <c r="N8" s="81" t="s">
        <v>20</v>
      </c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GX8" s="10"/>
      <c r="GY8" s="10"/>
      <c r="GZ8" s="10"/>
      <c r="HA8" s="10"/>
      <c r="HB8" s="10"/>
      <c r="HC8" s="10"/>
      <c r="HD8" s="10"/>
      <c r="HE8" s="10"/>
      <c r="HF8" s="10"/>
      <c r="HG8" s="10"/>
      <c r="HH8" s="10"/>
      <c r="HI8" s="10"/>
      <c r="HJ8" s="10"/>
      <c r="HK8" s="10"/>
      <c r="HL8" s="10"/>
      <c r="HM8" s="10"/>
      <c r="HN8" s="10"/>
      <c r="HO8" s="10"/>
      <c r="HP8" s="10"/>
      <c r="HQ8" s="10"/>
    </row>
    <row r="9" spans="1:225" s="14" customFormat="1" ht="26.25" customHeight="1" thickBot="1" x14ac:dyDescent="0.25">
      <c r="A9" s="15">
        <v>1</v>
      </c>
      <c r="B9" s="52" t="s">
        <v>5</v>
      </c>
      <c r="C9" s="63"/>
      <c r="D9" s="53"/>
      <c r="E9" s="53"/>
      <c r="F9" s="63"/>
      <c r="G9" s="53"/>
      <c r="H9" s="53"/>
      <c r="I9" s="63"/>
      <c r="J9" s="53"/>
      <c r="K9" s="53"/>
      <c r="L9" s="63"/>
      <c r="M9" s="53"/>
      <c r="N9" s="5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GX9" s="13"/>
      <c r="GY9" s="13"/>
      <c r="GZ9" s="13"/>
      <c r="HA9" s="13"/>
      <c r="HB9" s="13"/>
      <c r="HC9" s="13"/>
      <c r="HD9" s="13"/>
      <c r="HE9" s="13"/>
      <c r="HF9" s="13"/>
      <c r="HG9" s="13"/>
      <c r="HH9" s="13"/>
      <c r="HI9" s="13"/>
      <c r="HJ9" s="13"/>
      <c r="HK9" s="13"/>
      <c r="HL9" s="13"/>
      <c r="HM9" s="13"/>
      <c r="HN9" s="13"/>
      <c r="HO9" s="13"/>
      <c r="HP9" s="13"/>
      <c r="HQ9" s="13"/>
    </row>
    <row r="10" spans="1:225" s="14" customFormat="1" ht="26.25" customHeight="1" thickBot="1" x14ac:dyDescent="0.25">
      <c r="A10" s="15">
        <v>2</v>
      </c>
      <c r="B10" s="52" t="s">
        <v>6</v>
      </c>
      <c r="C10" s="64"/>
      <c r="D10" s="54"/>
      <c r="E10" s="54"/>
      <c r="F10" s="64"/>
      <c r="G10" s="54"/>
      <c r="H10" s="54"/>
      <c r="I10" s="64"/>
      <c r="J10" s="54"/>
      <c r="K10" s="54"/>
      <c r="L10" s="64"/>
      <c r="M10" s="54"/>
      <c r="N10" s="54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GX10" s="13"/>
      <c r="GY10" s="13"/>
      <c r="GZ10" s="13"/>
      <c r="HA10" s="13"/>
      <c r="HB10" s="13"/>
      <c r="HC10" s="13"/>
      <c r="HD10" s="13"/>
      <c r="HE10" s="13"/>
      <c r="HF10" s="13"/>
      <c r="HG10" s="13"/>
      <c r="HH10" s="13"/>
      <c r="HI10" s="13"/>
      <c r="HJ10" s="13"/>
      <c r="HK10" s="13"/>
      <c r="HL10" s="13"/>
      <c r="HM10" s="13"/>
      <c r="HN10" s="13"/>
      <c r="HO10" s="13"/>
      <c r="HP10" s="13"/>
      <c r="HQ10" s="13"/>
    </row>
    <row r="11" spans="1:225" s="13" customFormat="1" ht="26.25" customHeight="1" x14ac:dyDescent="0.2">
      <c r="A11" s="15">
        <v>3</v>
      </c>
      <c r="B11" s="52" t="s">
        <v>23</v>
      </c>
      <c r="C11" s="64">
        <f>'план 20г развернутый'!C11</f>
        <v>778.01090000000011</v>
      </c>
      <c r="D11" s="54">
        <f>'план 20г развернутый'!D11</f>
        <v>372.05799999999999</v>
      </c>
      <c r="E11" s="20">
        <f>'план 20г развернутый'!E11</f>
        <v>405.9529</v>
      </c>
      <c r="F11" s="64">
        <f>'план 20г развернутый'!F11</f>
        <v>1564.9500999999996</v>
      </c>
      <c r="G11" s="54">
        <f>'план 20г развернутый'!G11</f>
        <v>869.60199999999998</v>
      </c>
      <c r="H11" s="54">
        <f>'план 20г развернутый'!H11</f>
        <v>695.34809999999993</v>
      </c>
      <c r="I11" s="64">
        <f>'план 20г развернутый'!I11</f>
        <v>3489.4770900000003</v>
      </c>
      <c r="J11" s="54">
        <f>'план 20г развернутый'!J11</f>
        <v>1453.5940000000001</v>
      </c>
      <c r="K11" s="54">
        <f>'план 20г развернутый'!K11</f>
        <v>2035.88309</v>
      </c>
      <c r="L11" s="64">
        <f>'план 20г развернутый'!L11</f>
        <v>3986.9430900000002</v>
      </c>
      <c r="M11" s="54">
        <f>'план 20г развернутый'!M11</f>
        <v>1951.06</v>
      </c>
      <c r="N11" s="54">
        <f>'план 20г развернутый'!N11</f>
        <v>2035.88309</v>
      </c>
    </row>
    <row r="12" spans="1:225" s="10" customFormat="1" ht="26.25" customHeight="1" x14ac:dyDescent="0.2">
      <c r="A12" s="15">
        <v>4</v>
      </c>
      <c r="B12" s="52" t="s">
        <v>7</v>
      </c>
      <c r="C12" s="65"/>
      <c r="D12" s="55"/>
      <c r="E12" s="55"/>
      <c r="F12" s="65"/>
      <c r="G12" s="55"/>
      <c r="H12" s="55"/>
      <c r="I12" s="65"/>
      <c r="J12" s="55"/>
      <c r="K12" s="55"/>
      <c r="L12" s="65"/>
      <c r="M12" s="55"/>
      <c r="N12" s="55"/>
    </row>
    <row r="13" spans="1:225" s="10" customFormat="1" ht="26.25" customHeight="1" x14ac:dyDescent="0.2">
      <c r="A13" s="15">
        <v>5</v>
      </c>
      <c r="B13" s="52" t="s">
        <v>8</v>
      </c>
      <c r="C13" s="65"/>
      <c r="D13" s="55"/>
      <c r="E13" s="55"/>
      <c r="F13" s="65"/>
      <c r="G13" s="55"/>
      <c r="H13" s="55"/>
      <c r="I13" s="65"/>
      <c r="J13" s="55"/>
      <c r="K13" s="55"/>
      <c r="L13" s="65"/>
      <c r="M13" s="55"/>
      <c r="N13" s="55"/>
    </row>
    <row r="14" spans="1:225" s="17" customFormat="1" ht="26.25" customHeight="1" x14ac:dyDescent="0.2">
      <c r="A14" s="15">
        <v>6</v>
      </c>
      <c r="B14" s="56" t="s">
        <v>9</v>
      </c>
      <c r="C14" s="66">
        <f>'план 20г развернутый'!C29</f>
        <v>25.995999999999999</v>
      </c>
      <c r="D14" s="57">
        <f>'план 20г развернутый'!D29</f>
        <v>25.995999999999999</v>
      </c>
      <c r="E14" s="57">
        <f>'план 20г развернутый'!E29</f>
        <v>0</v>
      </c>
      <c r="F14" s="66">
        <f>'план 20г развернутый'!F29</f>
        <v>309.45083</v>
      </c>
      <c r="G14" s="57">
        <f>'план 20г развернутый'!G29</f>
        <v>25.995999999999999</v>
      </c>
      <c r="H14" s="57">
        <f>'план 20г развернутый'!H29</f>
        <v>283.45483000000002</v>
      </c>
      <c r="I14" s="66">
        <f>'план 20г развернутый'!I29</f>
        <v>1772.1638</v>
      </c>
      <c r="J14" s="57">
        <f>'план 20г развернутый'!J29</f>
        <v>25.995999999999999</v>
      </c>
      <c r="K14" s="57">
        <f>'план 20г развернутый'!K29</f>
        <v>1746.1678000000002</v>
      </c>
      <c r="L14" s="66">
        <f>'план 20г развернутый'!L29</f>
        <v>1772.1638</v>
      </c>
      <c r="M14" s="57">
        <f>'план 20г развернутый'!M29</f>
        <v>25.995999999999999</v>
      </c>
      <c r="N14" s="57">
        <f>'план 20г развернутый'!N29</f>
        <v>1746.1678000000002</v>
      </c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GX14" s="13"/>
      <c r="GY14" s="13"/>
      <c r="GZ14" s="13"/>
      <c r="HA14" s="13"/>
      <c r="HB14" s="13"/>
      <c r="HC14" s="13"/>
      <c r="HD14" s="13"/>
      <c r="HE14" s="13"/>
      <c r="HF14" s="13"/>
      <c r="HG14" s="13"/>
      <c r="HH14" s="13"/>
      <c r="HI14" s="13"/>
      <c r="HJ14" s="13"/>
      <c r="HK14" s="13"/>
      <c r="HL14" s="13"/>
      <c r="HM14" s="13"/>
      <c r="HN14" s="13"/>
      <c r="HO14" s="13"/>
      <c r="HP14" s="13"/>
      <c r="HQ14" s="13"/>
    </row>
    <row r="15" spans="1:225" s="17" customFormat="1" ht="26.25" customHeight="1" x14ac:dyDescent="0.2">
      <c r="A15" s="15">
        <v>7</v>
      </c>
      <c r="B15" s="56" t="s">
        <v>10</v>
      </c>
      <c r="C15" s="66"/>
      <c r="D15" s="57"/>
      <c r="E15" s="57"/>
      <c r="F15" s="66"/>
      <c r="G15" s="57"/>
      <c r="H15" s="57"/>
      <c r="I15" s="66"/>
      <c r="J15" s="57"/>
      <c r="K15" s="57"/>
      <c r="L15" s="66"/>
      <c r="M15" s="57"/>
      <c r="N15" s="57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GX15" s="13"/>
      <c r="GY15" s="13"/>
      <c r="GZ15" s="13"/>
      <c r="HA15" s="13"/>
      <c r="HB15" s="13"/>
      <c r="HC15" s="13"/>
      <c r="HD15" s="13"/>
      <c r="HE15" s="13"/>
      <c r="HF15" s="13"/>
      <c r="HG15" s="13"/>
      <c r="HH15" s="13"/>
      <c r="HI15" s="13"/>
      <c r="HJ15" s="13"/>
      <c r="HK15" s="13"/>
      <c r="HL15" s="13"/>
      <c r="HM15" s="13"/>
      <c r="HN15" s="13"/>
      <c r="HO15" s="13"/>
      <c r="HP15" s="13"/>
      <c r="HQ15" s="13"/>
    </row>
    <row r="16" spans="1:225" s="23" customFormat="1" ht="26.25" customHeight="1" x14ac:dyDescent="0.25">
      <c r="A16" s="15">
        <v>8</v>
      </c>
      <c r="B16" s="58" t="s">
        <v>13</v>
      </c>
      <c r="C16" s="66">
        <f>'план 20г развернутый'!C35</f>
        <v>0</v>
      </c>
      <c r="D16" s="57">
        <f>'план 20г развернутый'!D35</f>
        <v>0</v>
      </c>
      <c r="E16" s="57">
        <f>'план 20г развернутый'!E35</f>
        <v>0</v>
      </c>
      <c r="F16" s="66">
        <f>'план 20г развернутый'!F35</f>
        <v>0</v>
      </c>
      <c r="G16" s="57">
        <f>'план 20г развернутый'!G35</f>
        <v>0</v>
      </c>
      <c r="H16" s="57">
        <f>'план 20г развернутый'!H35</f>
        <v>0</v>
      </c>
      <c r="I16" s="66">
        <f>'план 20г развернутый'!I35</f>
        <v>1154.2541100000001</v>
      </c>
      <c r="J16" s="57">
        <f>'план 20г развернутый'!J35</f>
        <v>0</v>
      </c>
      <c r="K16" s="57">
        <f>'план 20г развернутый'!K35</f>
        <v>1154.2541100000001</v>
      </c>
      <c r="L16" s="66">
        <f>'план 20г развернутый'!L35</f>
        <v>3517.9874299999997</v>
      </c>
      <c r="M16" s="57">
        <f>'план 20г развернутый'!M35</f>
        <v>0</v>
      </c>
      <c r="N16" s="57">
        <f>'план 20г развернутый'!N35</f>
        <v>3517.9874299999997</v>
      </c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22"/>
      <c r="DQ16" s="22"/>
      <c r="DR16" s="22"/>
      <c r="DS16" s="22"/>
      <c r="DT16" s="22"/>
      <c r="DU16" s="22"/>
      <c r="DV16" s="22"/>
      <c r="DW16" s="22"/>
      <c r="DX16" s="22"/>
      <c r="DY16" s="22"/>
      <c r="DZ16" s="22"/>
      <c r="EA16" s="22"/>
      <c r="EB16" s="22"/>
      <c r="EC16" s="22"/>
      <c r="ED16" s="22"/>
      <c r="EE16" s="22"/>
      <c r="EF16" s="22"/>
      <c r="EG16" s="22"/>
      <c r="EH16" s="22"/>
      <c r="EI16" s="22"/>
      <c r="EJ16" s="22"/>
      <c r="EK16" s="22"/>
      <c r="EL16" s="22"/>
      <c r="EM16" s="22"/>
      <c r="EN16" s="22"/>
      <c r="EO16" s="22"/>
      <c r="EP16" s="22"/>
      <c r="EQ16" s="22"/>
      <c r="GW16" s="24"/>
      <c r="GX16" s="8"/>
      <c r="GY16" s="8"/>
      <c r="GZ16" s="8"/>
      <c r="HA16" s="8"/>
      <c r="HB16" s="8"/>
      <c r="HC16" s="8"/>
      <c r="HD16" s="8"/>
      <c r="HE16" s="8"/>
      <c r="HF16" s="8"/>
      <c r="HG16" s="8"/>
      <c r="HH16" s="8"/>
      <c r="HI16" s="8"/>
      <c r="HJ16" s="8"/>
      <c r="HK16" s="8"/>
      <c r="HL16" s="8"/>
      <c r="HM16" s="8"/>
      <c r="HN16" s="8"/>
      <c r="HO16" s="8"/>
      <c r="HP16" s="8"/>
      <c r="HQ16" s="8"/>
    </row>
    <row r="17" spans="1:225" s="26" customFormat="1" ht="35.25" customHeight="1" x14ac:dyDescent="0.3">
      <c r="A17" s="42"/>
      <c r="B17" s="43" t="s">
        <v>11</v>
      </c>
      <c r="C17" s="67">
        <f>C14+C16+C11</f>
        <v>804.00690000000009</v>
      </c>
      <c r="D17" s="44">
        <f t="shared" ref="D17:N17" si="0">D14+D16+D11</f>
        <v>398.05399999999997</v>
      </c>
      <c r="E17" s="44">
        <f t="shared" si="0"/>
        <v>405.9529</v>
      </c>
      <c r="F17" s="67">
        <f t="shared" si="0"/>
        <v>1874.4009299999996</v>
      </c>
      <c r="G17" s="44">
        <f t="shared" si="0"/>
        <v>895.59799999999996</v>
      </c>
      <c r="H17" s="44">
        <f t="shared" si="0"/>
        <v>978.80292999999995</v>
      </c>
      <c r="I17" s="67">
        <f t="shared" si="0"/>
        <v>6415.8950000000004</v>
      </c>
      <c r="J17" s="44">
        <f t="shared" si="0"/>
        <v>1479.5900000000001</v>
      </c>
      <c r="K17" s="44">
        <f t="shared" si="0"/>
        <v>4936.3050000000003</v>
      </c>
      <c r="L17" s="67">
        <f>L14+L16+L11</f>
        <v>9277.0943200000002</v>
      </c>
      <c r="M17" s="44">
        <f t="shared" si="0"/>
        <v>1977.056</v>
      </c>
      <c r="N17" s="44">
        <f t="shared" si="0"/>
        <v>7300.0383200000006</v>
      </c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GX17" s="25"/>
      <c r="GY17" s="25"/>
      <c r="GZ17" s="25"/>
      <c r="HA17" s="25"/>
      <c r="HB17" s="25"/>
      <c r="HC17" s="25"/>
      <c r="HD17" s="25"/>
      <c r="HE17" s="25"/>
      <c r="HF17" s="25"/>
      <c r="HG17" s="25"/>
      <c r="HH17" s="25"/>
      <c r="HI17" s="25"/>
      <c r="HJ17" s="25"/>
      <c r="HK17" s="25"/>
      <c r="HL17" s="25"/>
      <c r="HM17" s="25"/>
      <c r="HN17" s="25"/>
      <c r="HO17" s="25"/>
      <c r="HP17" s="25"/>
      <c r="HQ17" s="25"/>
    </row>
    <row r="18" spans="1:225" x14ac:dyDescent="0.25">
      <c r="B18" s="27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</row>
    <row r="19" spans="1:225" ht="23.25" x14ac:dyDescent="0.35">
      <c r="B19" s="27"/>
      <c r="C19" s="28"/>
      <c r="D19" s="45" t="s">
        <v>22</v>
      </c>
      <c r="E19" s="45"/>
      <c r="F19" s="45"/>
      <c r="G19" s="45"/>
      <c r="H19" s="45"/>
      <c r="I19" s="45"/>
      <c r="J19" s="45"/>
      <c r="K19" s="46" t="s">
        <v>92</v>
      </c>
      <c r="L19" s="28"/>
      <c r="M19" s="28"/>
      <c r="N19" s="28"/>
    </row>
    <row r="20" spans="1:225" x14ac:dyDescent="0.25">
      <c r="B20" s="27"/>
      <c r="C20" s="28"/>
      <c r="D20" s="28"/>
      <c r="E20" s="28"/>
      <c r="F20" s="28"/>
      <c r="G20" s="28"/>
      <c r="H20" s="28"/>
      <c r="I20" s="28"/>
      <c r="J20" s="28"/>
      <c r="L20" s="28"/>
      <c r="M20" s="28"/>
      <c r="N20" s="28"/>
    </row>
    <row r="21" spans="1:225" ht="23.25" x14ac:dyDescent="0.35">
      <c r="C21" s="28"/>
      <c r="D21" s="45"/>
      <c r="E21" s="45"/>
      <c r="F21" s="45"/>
      <c r="G21" s="45"/>
      <c r="H21" s="45"/>
      <c r="I21" s="45"/>
      <c r="J21" s="45"/>
      <c r="K21" s="46"/>
      <c r="L21" s="28"/>
      <c r="M21" s="28"/>
      <c r="N21" s="28"/>
    </row>
    <row r="22" spans="1:225" x14ac:dyDescent="0.25"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</row>
    <row r="23" spans="1:225" x14ac:dyDescent="0.25">
      <c r="B23" s="27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</row>
    <row r="24" spans="1:225" s="32" customFormat="1" ht="18.75" x14ac:dyDescent="0.3">
      <c r="A24" s="29"/>
      <c r="B24" s="124"/>
      <c r="C24" s="124"/>
      <c r="D24" s="124"/>
      <c r="E24" s="125"/>
      <c r="F24" s="125"/>
      <c r="G24" s="125"/>
      <c r="H24" s="125"/>
      <c r="I24" s="125"/>
      <c r="J24" s="125"/>
      <c r="K24" s="125"/>
      <c r="L24" s="125"/>
      <c r="M24" s="125"/>
      <c r="N24" s="125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1"/>
      <c r="AE24" s="31"/>
      <c r="AF24" s="31"/>
      <c r="AG24" s="31"/>
      <c r="AH24" s="31"/>
      <c r="AI24" s="31"/>
      <c r="AJ24" s="31"/>
      <c r="AK24" s="31"/>
      <c r="AL24" s="31"/>
      <c r="AM24" s="31"/>
      <c r="AN24" s="31"/>
      <c r="AO24" s="31"/>
      <c r="AP24" s="31"/>
      <c r="AQ24" s="31"/>
      <c r="AR24" s="31"/>
      <c r="AS24" s="31"/>
      <c r="AT24" s="31"/>
      <c r="AU24" s="31"/>
      <c r="AV24" s="31"/>
      <c r="AW24" s="31"/>
      <c r="AX24" s="31"/>
      <c r="AY24" s="31"/>
      <c r="AZ24" s="31"/>
      <c r="BA24" s="31"/>
      <c r="BB24" s="31"/>
      <c r="BC24" s="31"/>
      <c r="BD24" s="31"/>
      <c r="GX24" s="31"/>
      <c r="GY24" s="31"/>
      <c r="GZ24" s="31"/>
      <c r="HA24" s="31"/>
      <c r="HB24" s="31"/>
      <c r="HC24" s="31"/>
      <c r="HD24" s="31"/>
      <c r="HE24" s="31"/>
      <c r="HF24" s="31"/>
      <c r="HG24" s="31"/>
      <c r="HH24" s="31"/>
      <c r="HI24" s="31"/>
      <c r="HJ24" s="31"/>
      <c r="HK24" s="31"/>
      <c r="HL24" s="31"/>
      <c r="HM24" s="31"/>
      <c r="HN24" s="31"/>
      <c r="HO24" s="31"/>
      <c r="HP24" s="31"/>
      <c r="HQ24" s="31"/>
    </row>
    <row r="25" spans="1:225" s="32" customFormat="1" ht="18.75" x14ac:dyDescent="0.3">
      <c r="A25" s="29"/>
      <c r="B25" s="47" t="s">
        <v>93</v>
      </c>
      <c r="C25" s="33"/>
      <c r="D25" s="33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1"/>
      <c r="AE25" s="31"/>
      <c r="AF25" s="31"/>
      <c r="AG25" s="31"/>
      <c r="AH25" s="31"/>
      <c r="AI25" s="31"/>
      <c r="AJ25" s="31"/>
      <c r="AK25" s="31"/>
      <c r="AL25" s="31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  <c r="BA25" s="31"/>
      <c r="BB25" s="31"/>
      <c r="BC25" s="31"/>
      <c r="BD25" s="31"/>
      <c r="GX25" s="31"/>
      <c r="GY25" s="31"/>
      <c r="GZ25" s="31"/>
      <c r="HA25" s="31"/>
      <c r="HB25" s="31"/>
      <c r="HC25" s="31"/>
      <c r="HD25" s="31"/>
      <c r="HE25" s="31"/>
      <c r="HF25" s="31"/>
      <c r="HG25" s="31"/>
      <c r="HH25" s="31"/>
      <c r="HI25" s="31"/>
      <c r="HJ25" s="31"/>
      <c r="HK25" s="31"/>
      <c r="HL25" s="31"/>
      <c r="HM25" s="31"/>
      <c r="HN25" s="31"/>
      <c r="HO25" s="31"/>
      <c r="HP25" s="31"/>
      <c r="HQ25" s="31"/>
    </row>
    <row r="26" spans="1:225" s="32" customFormat="1" ht="18.75" x14ac:dyDescent="0.3">
      <c r="A26" s="29"/>
      <c r="B26" s="47" t="s">
        <v>94</v>
      </c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1"/>
      <c r="AU26" s="31"/>
      <c r="AV26" s="31"/>
      <c r="AW26" s="31"/>
      <c r="AX26" s="31"/>
      <c r="AY26" s="31"/>
      <c r="AZ26" s="31"/>
      <c r="BA26" s="31"/>
      <c r="BB26" s="31"/>
      <c r="BC26" s="31"/>
      <c r="BD26" s="31"/>
      <c r="GX26" s="31"/>
      <c r="GY26" s="31"/>
      <c r="GZ26" s="31"/>
      <c r="HA26" s="31"/>
      <c r="HB26" s="31"/>
      <c r="HC26" s="31"/>
      <c r="HD26" s="31"/>
      <c r="HE26" s="31"/>
      <c r="HF26" s="31"/>
      <c r="HG26" s="31"/>
      <c r="HH26" s="31"/>
      <c r="HI26" s="31"/>
      <c r="HJ26" s="31"/>
      <c r="HK26" s="31"/>
      <c r="HL26" s="31"/>
      <c r="HM26" s="31"/>
      <c r="HN26" s="31"/>
      <c r="HO26" s="31"/>
      <c r="HP26" s="31"/>
      <c r="HQ26" s="31"/>
    </row>
    <row r="27" spans="1:225" s="32" customFormat="1" ht="18.75" x14ac:dyDescent="0.3">
      <c r="A27" s="29"/>
      <c r="B27" s="35"/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GX27" s="31"/>
      <c r="GY27" s="31"/>
      <c r="GZ27" s="31"/>
      <c r="HA27" s="31"/>
      <c r="HB27" s="31"/>
      <c r="HC27" s="31"/>
      <c r="HD27" s="31"/>
      <c r="HE27" s="31"/>
      <c r="HF27" s="31"/>
      <c r="HG27" s="31"/>
      <c r="HH27" s="31"/>
      <c r="HI27" s="31"/>
      <c r="HJ27" s="31"/>
      <c r="HK27" s="31"/>
      <c r="HL27" s="31"/>
      <c r="HM27" s="31"/>
      <c r="HN27" s="31"/>
      <c r="HO27" s="31"/>
      <c r="HP27" s="31"/>
      <c r="HQ27" s="31"/>
    </row>
    <row r="28" spans="1:225" s="32" customFormat="1" ht="18.75" x14ac:dyDescent="0.3">
      <c r="A28" s="29"/>
      <c r="B28" s="126"/>
      <c r="C28" s="126"/>
      <c r="D28" s="35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1"/>
      <c r="AE28" s="31"/>
      <c r="AF28" s="31"/>
      <c r="AG28" s="31"/>
      <c r="AH28" s="31"/>
      <c r="AI28" s="31"/>
      <c r="AJ28" s="31"/>
      <c r="AK28" s="31"/>
      <c r="AL28" s="31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  <c r="BD28" s="31"/>
      <c r="GX28" s="31"/>
      <c r="GY28" s="31"/>
      <c r="GZ28" s="31"/>
      <c r="HA28" s="31"/>
      <c r="HB28" s="31"/>
      <c r="HC28" s="31"/>
      <c r="HD28" s="31"/>
      <c r="HE28" s="31"/>
      <c r="HF28" s="31"/>
      <c r="HG28" s="31"/>
      <c r="HH28" s="31"/>
      <c r="HI28" s="31"/>
      <c r="HJ28" s="31"/>
      <c r="HK28" s="31"/>
      <c r="HL28" s="31"/>
      <c r="HM28" s="31"/>
      <c r="HN28" s="31"/>
      <c r="HO28" s="31"/>
      <c r="HP28" s="31"/>
      <c r="HQ28" s="31"/>
    </row>
    <row r="29" spans="1:225" s="32" customFormat="1" ht="18.75" x14ac:dyDescent="0.3">
      <c r="A29" s="29"/>
      <c r="B29" s="36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31"/>
      <c r="AZ29" s="31"/>
      <c r="BA29" s="31"/>
      <c r="BB29" s="31"/>
      <c r="BC29" s="31"/>
      <c r="BD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</row>
    <row r="30" spans="1:225" s="8" customFormat="1" x14ac:dyDescent="0.25">
      <c r="A30" s="3"/>
      <c r="B30" s="37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  <c r="CD30" s="9"/>
      <c r="CE30" s="9"/>
      <c r="CF30" s="9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  <c r="CW30" s="9"/>
      <c r="CX30" s="9"/>
      <c r="CY30" s="9"/>
      <c r="CZ30" s="9"/>
      <c r="DA30" s="9"/>
      <c r="DB30" s="9"/>
      <c r="DC30" s="9"/>
      <c r="DD30" s="9"/>
      <c r="DE30" s="9"/>
      <c r="DF30" s="9"/>
      <c r="DG30" s="9"/>
      <c r="DH30" s="9"/>
      <c r="DI30" s="9"/>
      <c r="DJ30" s="9"/>
      <c r="DK30" s="9"/>
      <c r="DL30" s="9"/>
      <c r="DM30" s="9"/>
      <c r="DN30" s="9"/>
      <c r="DO30" s="9"/>
      <c r="DP30" s="9"/>
      <c r="DQ30" s="9"/>
      <c r="DR30" s="9"/>
      <c r="DS30" s="9"/>
      <c r="DT30" s="9"/>
      <c r="DU30" s="9"/>
      <c r="DV30" s="9"/>
      <c r="DW30" s="9"/>
      <c r="DX30" s="9"/>
      <c r="DY30" s="9"/>
      <c r="DZ30" s="9"/>
      <c r="EA30" s="9"/>
      <c r="EB30" s="9"/>
      <c r="EC30" s="9"/>
      <c r="ED30" s="9"/>
      <c r="EE30" s="9"/>
      <c r="EF30" s="9"/>
      <c r="EG30" s="9"/>
      <c r="EH30" s="9"/>
      <c r="EI30" s="9"/>
      <c r="EJ30" s="9"/>
      <c r="EK30" s="9"/>
      <c r="EL30" s="9"/>
      <c r="EM30" s="9"/>
      <c r="EN30" s="9"/>
      <c r="EO30" s="9"/>
      <c r="EP30" s="9"/>
      <c r="EQ30" s="9"/>
      <c r="ER30" s="9"/>
      <c r="ES30" s="9"/>
      <c r="ET30" s="9"/>
      <c r="EU30" s="9"/>
      <c r="EV30" s="9"/>
      <c r="EW30" s="9"/>
      <c r="EX30" s="9"/>
      <c r="EY30" s="9"/>
      <c r="EZ30" s="9"/>
      <c r="FA30" s="9"/>
      <c r="FB30" s="9"/>
      <c r="FC30" s="9"/>
      <c r="FD30" s="9"/>
      <c r="FE30" s="9"/>
      <c r="FF30" s="9"/>
      <c r="FG30" s="9"/>
      <c r="FH30" s="9"/>
      <c r="FI30" s="9"/>
      <c r="FJ30" s="9"/>
      <c r="FK30" s="9"/>
      <c r="FL30" s="9"/>
      <c r="FM30" s="9"/>
      <c r="FN30" s="9"/>
      <c r="FO30" s="9"/>
      <c r="FP30" s="9"/>
      <c r="FQ30" s="9"/>
      <c r="FR30" s="9"/>
      <c r="FS30" s="9"/>
      <c r="FT30" s="9"/>
      <c r="FU30" s="9"/>
      <c r="FV30" s="9"/>
      <c r="FW30" s="9"/>
      <c r="FX30" s="9"/>
      <c r="FY30" s="9"/>
      <c r="FZ30" s="9"/>
      <c r="GA30" s="9"/>
      <c r="GB30" s="9"/>
      <c r="GC30" s="9"/>
      <c r="GD30" s="9"/>
      <c r="GE30" s="9"/>
      <c r="GF30" s="9"/>
      <c r="GG30" s="9"/>
      <c r="GH30" s="9"/>
      <c r="GI30" s="9"/>
      <c r="GJ30" s="9"/>
      <c r="GK30" s="9"/>
      <c r="GL30" s="9"/>
      <c r="GM30" s="9"/>
      <c r="GN30" s="9"/>
      <c r="GO30" s="9"/>
      <c r="GP30" s="9"/>
      <c r="GQ30" s="9"/>
      <c r="GR30" s="9"/>
      <c r="GS30" s="9"/>
      <c r="GT30" s="9"/>
      <c r="GU30" s="9"/>
      <c r="GV30" s="9"/>
      <c r="GW30" s="9"/>
    </row>
    <row r="31" spans="1:225" s="8" customFormat="1" x14ac:dyDescent="0.25">
      <c r="A31" s="3"/>
      <c r="B31" s="27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BE31" s="9"/>
      <c r="BF31" s="9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  <c r="CD31" s="9"/>
      <c r="CE31" s="9"/>
      <c r="CF31" s="9"/>
      <c r="CG31" s="9"/>
      <c r="CH31" s="9"/>
      <c r="CI31" s="9"/>
      <c r="CJ31" s="9"/>
      <c r="CK31" s="9"/>
      <c r="CL31" s="9"/>
      <c r="CM31" s="9"/>
      <c r="CN31" s="9"/>
      <c r="CO31" s="9"/>
      <c r="CP31" s="9"/>
      <c r="CQ31" s="9"/>
      <c r="CR31" s="9"/>
      <c r="CS31" s="9"/>
      <c r="CT31" s="9"/>
      <c r="CU31" s="9"/>
      <c r="CV31" s="9"/>
      <c r="CW31" s="9"/>
      <c r="CX31" s="9"/>
      <c r="CY31" s="9"/>
      <c r="CZ31" s="9"/>
      <c r="DA31" s="9"/>
      <c r="DB31" s="9"/>
      <c r="DC31" s="9"/>
      <c r="DD31" s="9"/>
      <c r="DE31" s="9"/>
      <c r="DF31" s="9"/>
      <c r="DG31" s="9"/>
      <c r="DH31" s="9"/>
      <c r="DI31" s="9"/>
      <c r="DJ31" s="9"/>
      <c r="DK31" s="9"/>
      <c r="DL31" s="9"/>
      <c r="DM31" s="9"/>
      <c r="DN31" s="9"/>
      <c r="DO31" s="9"/>
      <c r="DP31" s="9"/>
      <c r="DQ31" s="9"/>
      <c r="DR31" s="9"/>
      <c r="DS31" s="9"/>
      <c r="DT31" s="9"/>
      <c r="DU31" s="9"/>
      <c r="DV31" s="9"/>
      <c r="DW31" s="9"/>
      <c r="DX31" s="9"/>
      <c r="DY31" s="9"/>
      <c r="DZ31" s="9"/>
      <c r="EA31" s="9"/>
      <c r="EB31" s="9"/>
      <c r="EC31" s="9"/>
      <c r="ED31" s="9"/>
      <c r="EE31" s="9"/>
      <c r="EF31" s="9"/>
      <c r="EG31" s="9"/>
      <c r="EH31" s="9"/>
      <c r="EI31" s="9"/>
      <c r="EJ31" s="9"/>
      <c r="EK31" s="9"/>
      <c r="EL31" s="9"/>
      <c r="EM31" s="9"/>
      <c r="EN31" s="9"/>
      <c r="EO31" s="9"/>
      <c r="EP31" s="9"/>
      <c r="EQ31" s="9"/>
      <c r="ER31" s="9"/>
      <c r="ES31" s="9"/>
      <c r="ET31" s="9"/>
      <c r="EU31" s="9"/>
      <c r="EV31" s="9"/>
      <c r="EW31" s="9"/>
      <c r="EX31" s="9"/>
      <c r="EY31" s="9"/>
      <c r="EZ31" s="9"/>
      <c r="FA31" s="9"/>
      <c r="FB31" s="9"/>
      <c r="FC31" s="9"/>
      <c r="FD31" s="9"/>
      <c r="FE31" s="9"/>
      <c r="FF31" s="9"/>
      <c r="FG31" s="9"/>
      <c r="FH31" s="9"/>
      <c r="FI31" s="9"/>
      <c r="FJ31" s="9"/>
      <c r="FK31" s="9"/>
      <c r="FL31" s="9"/>
      <c r="FM31" s="9"/>
      <c r="FN31" s="9"/>
      <c r="FO31" s="9"/>
      <c r="FP31" s="9"/>
      <c r="FQ31" s="9"/>
      <c r="FR31" s="9"/>
      <c r="FS31" s="9"/>
      <c r="FT31" s="9"/>
      <c r="FU31" s="9"/>
      <c r="FV31" s="9"/>
      <c r="FW31" s="9"/>
      <c r="FX31" s="9"/>
      <c r="FY31" s="9"/>
      <c r="FZ31" s="9"/>
      <c r="GA31" s="9"/>
      <c r="GB31" s="9"/>
      <c r="GC31" s="9"/>
      <c r="GD31" s="9"/>
      <c r="GE31" s="9"/>
      <c r="GF31" s="9"/>
      <c r="GG31" s="9"/>
      <c r="GH31" s="9"/>
      <c r="GI31" s="9"/>
      <c r="GJ31" s="9"/>
      <c r="GK31" s="9"/>
      <c r="GL31" s="9"/>
      <c r="GM31" s="9"/>
      <c r="GN31" s="9"/>
      <c r="GO31" s="9"/>
      <c r="GP31" s="9"/>
      <c r="GQ31" s="9"/>
      <c r="GR31" s="9"/>
      <c r="GS31" s="9"/>
      <c r="GT31" s="9"/>
      <c r="GU31" s="9"/>
      <c r="GV31" s="9"/>
      <c r="GW31" s="9"/>
    </row>
    <row r="32" spans="1:225" s="8" customFormat="1" x14ac:dyDescent="0.25">
      <c r="A32" s="3"/>
      <c r="B32" s="27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BE32" s="9"/>
      <c r="BF32" s="9"/>
      <c r="BG32" s="9"/>
      <c r="BH32" s="9"/>
      <c r="BI32" s="9"/>
      <c r="BJ32" s="9"/>
      <c r="BK32" s="9"/>
      <c r="BL32" s="9"/>
      <c r="BM32" s="9"/>
      <c r="BN32" s="9"/>
      <c r="BO32" s="9"/>
      <c r="BP32" s="9"/>
      <c r="BQ32" s="9"/>
      <c r="BR32" s="9"/>
      <c r="BS32" s="9"/>
      <c r="BT32" s="9"/>
      <c r="BU32" s="9"/>
      <c r="BV32" s="9"/>
      <c r="BW32" s="9"/>
      <c r="BX32" s="9"/>
      <c r="BY32" s="9"/>
      <c r="BZ32" s="9"/>
      <c r="CA32" s="9"/>
      <c r="CB32" s="9"/>
      <c r="CC32" s="9"/>
      <c r="CD32" s="9"/>
      <c r="CE32" s="9"/>
      <c r="CF32" s="9"/>
      <c r="CG32" s="9"/>
      <c r="CH32" s="9"/>
      <c r="CI32" s="9"/>
      <c r="CJ32" s="9"/>
      <c r="CK32" s="9"/>
      <c r="CL32" s="9"/>
      <c r="CM32" s="9"/>
      <c r="CN32" s="9"/>
      <c r="CO32" s="9"/>
      <c r="CP32" s="9"/>
      <c r="CQ32" s="9"/>
      <c r="CR32" s="9"/>
      <c r="CS32" s="9"/>
      <c r="CT32" s="9"/>
      <c r="CU32" s="9"/>
      <c r="CV32" s="9"/>
      <c r="CW32" s="9"/>
      <c r="CX32" s="9"/>
      <c r="CY32" s="9"/>
      <c r="CZ32" s="9"/>
      <c r="DA32" s="9"/>
      <c r="DB32" s="9"/>
      <c r="DC32" s="9"/>
      <c r="DD32" s="9"/>
      <c r="DE32" s="9"/>
      <c r="DF32" s="9"/>
      <c r="DG32" s="9"/>
      <c r="DH32" s="9"/>
      <c r="DI32" s="9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9"/>
      <c r="DX32" s="9"/>
      <c r="DY32" s="9"/>
      <c r="DZ32" s="9"/>
      <c r="EA32" s="9"/>
      <c r="EB32" s="9"/>
      <c r="EC32" s="9"/>
      <c r="ED32" s="9"/>
      <c r="EE32" s="9"/>
      <c r="EF32" s="9"/>
      <c r="EG32" s="9"/>
      <c r="EH32" s="9"/>
      <c r="EI32" s="9"/>
      <c r="EJ32" s="9"/>
      <c r="EK32" s="9"/>
      <c r="EL32" s="9"/>
      <c r="EM32" s="9"/>
      <c r="EN32" s="9"/>
      <c r="EO32" s="9"/>
      <c r="EP32" s="9"/>
      <c r="EQ32" s="9"/>
      <c r="ER32" s="9"/>
      <c r="ES32" s="9"/>
      <c r="ET32" s="9"/>
      <c r="EU32" s="9"/>
      <c r="EV32" s="9"/>
      <c r="EW32" s="9"/>
      <c r="EX32" s="9"/>
      <c r="EY32" s="9"/>
      <c r="EZ32" s="9"/>
      <c r="FA32" s="9"/>
      <c r="FB32" s="9"/>
      <c r="FC32" s="9"/>
      <c r="FD32" s="9"/>
      <c r="FE32" s="9"/>
      <c r="FF32" s="9"/>
      <c r="FG32" s="9"/>
      <c r="FH32" s="9"/>
      <c r="FI32" s="9"/>
      <c r="FJ32" s="9"/>
      <c r="FK32" s="9"/>
      <c r="FL32" s="9"/>
      <c r="FM32" s="9"/>
      <c r="FN32" s="9"/>
      <c r="FO32" s="9"/>
      <c r="FP32" s="9"/>
      <c r="FQ32" s="9"/>
      <c r="FR32" s="9"/>
      <c r="FS32" s="9"/>
      <c r="FT32" s="9"/>
      <c r="FU32" s="9"/>
      <c r="FV32" s="9"/>
      <c r="FW32" s="9"/>
      <c r="FX32" s="9"/>
      <c r="FY32" s="9"/>
      <c r="FZ32" s="9"/>
      <c r="GA32" s="9"/>
      <c r="GB32" s="9"/>
      <c r="GC32" s="9"/>
      <c r="GD32" s="9"/>
      <c r="GE32" s="9"/>
      <c r="GF32" s="9"/>
      <c r="GG32" s="9"/>
      <c r="GH32" s="9"/>
      <c r="GI32" s="9"/>
      <c r="GJ32" s="9"/>
      <c r="GK32" s="9"/>
      <c r="GL32" s="9"/>
      <c r="GM32" s="9"/>
      <c r="GN32" s="9"/>
      <c r="GO32" s="9"/>
      <c r="GP32" s="9"/>
      <c r="GQ32" s="9"/>
      <c r="GR32" s="9"/>
      <c r="GS32" s="9"/>
      <c r="GT32" s="9"/>
      <c r="GU32" s="9"/>
      <c r="GV32" s="9"/>
      <c r="GW32" s="9"/>
    </row>
    <row r="33" spans="1:205" s="8" customFormat="1" x14ac:dyDescent="0.25">
      <c r="A33" s="3"/>
      <c r="B33" s="27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D33" s="9"/>
      <c r="GE33" s="9"/>
      <c r="GF33" s="9"/>
      <c r="GG33" s="9"/>
      <c r="GH33" s="9"/>
      <c r="GI33" s="9"/>
      <c r="GJ33" s="9"/>
      <c r="GK33" s="9"/>
      <c r="GL33" s="9"/>
      <c r="GM33" s="9"/>
      <c r="GN33" s="9"/>
      <c r="GO33" s="9"/>
      <c r="GP33" s="9"/>
      <c r="GQ33" s="9"/>
      <c r="GR33" s="9"/>
      <c r="GS33" s="9"/>
      <c r="GT33" s="9"/>
      <c r="GU33" s="9"/>
      <c r="GV33" s="9"/>
      <c r="GW33" s="9"/>
    </row>
    <row r="34" spans="1:205" s="8" customFormat="1" x14ac:dyDescent="0.25">
      <c r="A34" s="3"/>
      <c r="B34" s="27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  <c r="CP34" s="9"/>
      <c r="CQ34" s="9"/>
      <c r="CR34" s="9"/>
      <c r="CS34" s="9"/>
      <c r="CT34" s="9"/>
      <c r="CU34" s="9"/>
      <c r="CV34" s="9"/>
      <c r="CW34" s="9"/>
      <c r="CX34" s="9"/>
      <c r="CY34" s="9"/>
      <c r="CZ34" s="9"/>
      <c r="DA34" s="9"/>
      <c r="DB34" s="9"/>
      <c r="DC34" s="9"/>
      <c r="DD34" s="9"/>
      <c r="DE34" s="9"/>
      <c r="DF34" s="9"/>
      <c r="DG34" s="9"/>
      <c r="DH34" s="9"/>
      <c r="DI34" s="9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  <c r="DW34" s="9"/>
      <c r="DX34" s="9"/>
      <c r="DY34" s="9"/>
      <c r="DZ34" s="9"/>
      <c r="EA34" s="9"/>
      <c r="EB34" s="9"/>
      <c r="EC34" s="9"/>
      <c r="ED34" s="9"/>
      <c r="EE34" s="9"/>
      <c r="EF34" s="9"/>
      <c r="EG34" s="9"/>
      <c r="EH34" s="9"/>
      <c r="EI34" s="9"/>
      <c r="EJ34" s="9"/>
      <c r="EK34" s="9"/>
      <c r="EL34" s="9"/>
      <c r="EM34" s="9"/>
      <c r="EN34" s="9"/>
      <c r="EO34" s="9"/>
      <c r="EP34" s="9"/>
      <c r="EQ34" s="9"/>
      <c r="ER34" s="9"/>
      <c r="ES34" s="9"/>
      <c r="ET34" s="9"/>
      <c r="EU34" s="9"/>
      <c r="EV34" s="9"/>
      <c r="EW34" s="9"/>
      <c r="EX34" s="9"/>
      <c r="EY34" s="9"/>
      <c r="EZ34" s="9"/>
      <c r="FA34" s="9"/>
      <c r="FB34" s="9"/>
      <c r="FC34" s="9"/>
      <c r="FD34" s="9"/>
      <c r="FE34" s="9"/>
      <c r="FF34" s="9"/>
      <c r="FG34" s="9"/>
      <c r="FH34" s="9"/>
      <c r="FI34" s="9"/>
      <c r="FJ34" s="9"/>
      <c r="FK34" s="9"/>
      <c r="FL34" s="9"/>
      <c r="FM34" s="9"/>
      <c r="FN34" s="9"/>
      <c r="FO34" s="9"/>
      <c r="FP34" s="9"/>
      <c r="FQ34" s="9"/>
      <c r="FR34" s="9"/>
      <c r="FS34" s="9"/>
      <c r="FT34" s="9"/>
      <c r="FU34" s="9"/>
      <c r="FV34" s="9"/>
      <c r="FW34" s="9"/>
      <c r="FX34" s="9"/>
      <c r="FY34" s="9"/>
      <c r="FZ34" s="9"/>
      <c r="GA34" s="9"/>
      <c r="GB34" s="9"/>
      <c r="GC34" s="9"/>
      <c r="GD34" s="9"/>
      <c r="GE34" s="9"/>
      <c r="GF34" s="9"/>
      <c r="GG34" s="9"/>
      <c r="GH34" s="9"/>
      <c r="GI34" s="9"/>
      <c r="GJ34" s="9"/>
      <c r="GK34" s="9"/>
      <c r="GL34" s="9"/>
      <c r="GM34" s="9"/>
      <c r="GN34" s="9"/>
      <c r="GO34" s="9"/>
      <c r="GP34" s="9"/>
      <c r="GQ34" s="9"/>
      <c r="GR34" s="9"/>
      <c r="GS34" s="9"/>
      <c r="GT34" s="9"/>
      <c r="GU34" s="9"/>
      <c r="GV34" s="9"/>
      <c r="GW34" s="9"/>
    </row>
    <row r="35" spans="1:205" s="8" customFormat="1" x14ac:dyDescent="0.25">
      <c r="A35" s="3"/>
      <c r="B35" s="27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T35" s="9"/>
      <c r="CU35" s="9"/>
      <c r="CV35" s="9"/>
      <c r="CW35" s="9"/>
      <c r="CX35" s="9"/>
      <c r="CY35" s="9"/>
      <c r="CZ35" s="9"/>
      <c r="DA35" s="9"/>
      <c r="DB35" s="9"/>
      <c r="DC35" s="9"/>
      <c r="DD35" s="9"/>
      <c r="DE35" s="9"/>
      <c r="DF35" s="9"/>
      <c r="DG35" s="9"/>
      <c r="DH35" s="9"/>
      <c r="DI35" s="9"/>
      <c r="DJ35" s="9"/>
      <c r="DK35" s="9"/>
      <c r="DL35" s="9"/>
      <c r="DM35" s="9"/>
      <c r="DN35" s="9"/>
      <c r="DO35" s="9"/>
      <c r="DP35" s="9"/>
      <c r="DQ35" s="9"/>
      <c r="DR35" s="9"/>
      <c r="DS35" s="9"/>
      <c r="DT35" s="9"/>
      <c r="DU35" s="9"/>
      <c r="DV35" s="9"/>
      <c r="DW35" s="9"/>
      <c r="DX35" s="9"/>
      <c r="DY35" s="9"/>
      <c r="DZ35" s="9"/>
      <c r="EA35" s="9"/>
      <c r="EB35" s="9"/>
      <c r="EC35" s="9"/>
      <c r="ED35" s="9"/>
      <c r="EE35" s="9"/>
      <c r="EF35" s="9"/>
      <c r="EG35" s="9"/>
      <c r="EH35" s="9"/>
      <c r="EI35" s="9"/>
      <c r="EJ35" s="9"/>
      <c r="EK35" s="9"/>
      <c r="EL35" s="9"/>
      <c r="EM35" s="9"/>
      <c r="EN35" s="9"/>
      <c r="EO35" s="9"/>
      <c r="EP35" s="9"/>
      <c r="EQ35" s="9"/>
      <c r="ER35" s="9"/>
      <c r="ES35" s="9"/>
      <c r="ET35" s="9"/>
      <c r="EU35" s="9"/>
      <c r="EV35" s="9"/>
      <c r="EW35" s="9"/>
      <c r="EX35" s="9"/>
      <c r="EY35" s="9"/>
      <c r="EZ35" s="9"/>
      <c r="FA35" s="9"/>
      <c r="FB35" s="9"/>
      <c r="FC35" s="9"/>
      <c r="FD35" s="9"/>
      <c r="FE35" s="9"/>
      <c r="FF35" s="9"/>
      <c r="FG35" s="9"/>
      <c r="FH35" s="9"/>
      <c r="FI35" s="9"/>
      <c r="FJ35" s="9"/>
      <c r="FK35" s="9"/>
      <c r="FL35" s="9"/>
      <c r="FM35" s="9"/>
      <c r="FN35" s="9"/>
      <c r="FO35" s="9"/>
      <c r="FP35" s="9"/>
      <c r="FQ35" s="9"/>
      <c r="FR35" s="9"/>
      <c r="FS35" s="9"/>
      <c r="FT35" s="9"/>
      <c r="FU35" s="9"/>
      <c r="FV35" s="9"/>
      <c r="FW35" s="9"/>
      <c r="FX35" s="9"/>
      <c r="FY35" s="9"/>
      <c r="FZ35" s="9"/>
      <c r="GA35" s="9"/>
      <c r="GB35" s="9"/>
      <c r="GC35" s="9"/>
      <c r="GD35" s="9"/>
      <c r="GE35" s="9"/>
      <c r="GF35" s="9"/>
      <c r="GG35" s="9"/>
      <c r="GH35" s="9"/>
      <c r="GI35" s="9"/>
      <c r="GJ35" s="9"/>
      <c r="GK35" s="9"/>
      <c r="GL35" s="9"/>
      <c r="GM35" s="9"/>
      <c r="GN35" s="9"/>
      <c r="GO35" s="9"/>
      <c r="GP35" s="9"/>
      <c r="GQ35" s="9"/>
      <c r="GR35" s="9"/>
      <c r="GS35" s="9"/>
      <c r="GT35" s="9"/>
      <c r="GU35" s="9"/>
      <c r="GV35" s="9"/>
      <c r="GW35" s="9"/>
    </row>
    <row r="36" spans="1:205" s="8" customFormat="1" x14ac:dyDescent="0.25">
      <c r="A36" s="3"/>
      <c r="B36" s="27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  <c r="CG36" s="9"/>
      <c r="CH36" s="9"/>
      <c r="CI36" s="9"/>
      <c r="CJ36" s="9"/>
      <c r="CK36" s="9"/>
      <c r="CL36" s="9"/>
      <c r="CM36" s="9"/>
      <c r="CN36" s="9"/>
      <c r="CO36" s="9"/>
      <c r="CP36" s="9"/>
      <c r="CQ36" s="9"/>
      <c r="CR36" s="9"/>
      <c r="CS36" s="9"/>
      <c r="CT36" s="9"/>
      <c r="CU36" s="9"/>
      <c r="CV36" s="9"/>
      <c r="CW36" s="9"/>
      <c r="CX36" s="9"/>
      <c r="CY36" s="9"/>
      <c r="CZ36" s="9"/>
      <c r="DA36" s="9"/>
      <c r="DB36" s="9"/>
      <c r="DC36" s="9"/>
      <c r="DD36" s="9"/>
      <c r="DE36" s="9"/>
      <c r="DF36" s="9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9"/>
      <c r="ED36" s="9"/>
      <c r="EE36" s="9"/>
      <c r="EF36" s="9"/>
      <c r="EG36" s="9"/>
      <c r="EH36" s="9"/>
      <c r="EI36" s="9"/>
      <c r="EJ36" s="9"/>
      <c r="EK36" s="9"/>
      <c r="EL36" s="9"/>
      <c r="EM36" s="9"/>
      <c r="EN36" s="9"/>
      <c r="EO36" s="9"/>
      <c r="EP36" s="9"/>
      <c r="EQ36" s="9"/>
      <c r="ER36" s="9"/>
      <c r="ES36" s="9"/>
      <c r="ET36" s="9"/>
      <c r="EU36" s="9"/>
      <c r="EV36" s="9"/>
      <c r="EW36" s="9"/>
      <c r="EX36" s="9"/>
      <c r="EY36" s="9"/>
      <c r="EZ36" s="9"/>
      <c r="FA36" s="9"/>
      <c r="FB36" s="9"/>
      <c r="FC36" s="9"/>
      <c r="FD36" s="9"/>
      <c r="FE36" s="9"/>
      <c r="FF36" s="9"/>
      <c r="FG36" s="9"/>
      <c r="FH36" s="9"/>
      <c r="FI36" s="9"/>
      <c r="FJ36" s="9"/>
      <c r="FK36" s="9"/>
      <c r="FL36" s="9"/>
      <c r="FM36" s="9"/>
      <c r="FN36" s="9"/>
      <c r="FO36" s="9"/>
      <c r="FP36" s="9"/>
      <c r="FQ36" s="9"/>
      <c r="FR36" s="9"/>
      <c r="FS36" s="9"/>
      <c r="FT36" s="9"/>
      <c r="FU36" s="9"/>
      <c r="FV36" s="9"/>
      <c r="FW36" s="9"/>
      <c r="FX36" s="9"/>
      <c r="FY36" s="9"/>
      <c r="FZ36" s="9"/>
      <c r="GA36" s="9"/>
      <c r="GB36" s="9"/>
      <c r="GC36" s="9"/>
      <c r="GD36" s="9"/>
      <c r="GE36" s="9"/>
      <c r="GF36" s="9"/>
      <c r="GG36" s="9"/>
      <c r="GH36" s="9"/>
      <c r="GI36" s="9"/>
      <c r="GJ36" s="9"/>
      <c r="GK36" s="9"/>
      <c r="GL36" s="9"/>
      <c r="GM36" s="9"/>
      <c r="GN36" s="9"/>
      <c r="GO36" s="9"/>
      <c r="GP36" s="9"/>
      <c r="GQ36" s="9"/>
      <c r="GR36" s="9"/>
      <c r="GS36" s="9"/>
      <c r="GT36" s="9"/>
      <c r="GU36" s="9"/>
      <c r="GV36" s="9"/>
      <c r="GW36" s="9"/>
    </row>
    <row r="37" spans="1:205" s="8" customFormat="1" x14ac:dyDescent="0.25">
      <c r="A37" s="3"/>
      <c r="B37" s="27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  <c r="CD37" s="9"/>
      <c r="CE37" s="9"/>
      <c r="CF37" s="9"/>
      <c r="CG37" s="9"/>
      <c r="CH37" s="9"/>
      <c r="CI37" s="9"/>
      <c r="CJ37" s="9"/>
      <c r="CK37" s="9"/>
      <c r="CL37" s="9"/>
      <c r="CM37" s="9"/>
      <c r="CN37" s="9"/>
      <c r="CO37" s="9"/>
      <c r="CP37" s="9"/>
      <c r="CQ37" s="9"/>
      <c r="CR37" s="9"/>
      <c r="CS37" s="9"/>
      <c r="CT37" s="9"/>
      <c r="CU37" s="9"/>
      <c r="CV37" s="9"/>
      <c r="CW37" s="9"/>
      <c r="CX37" s="9"/>
      <c r="CY37" s="9"/>
      <c r="CZ37" s="9"/>
      <c r="DA37" s="9"/>
      <c r="DB37" s="9"/>
      <c r="DC37" s="9"/>
      <c r="DD37" s="9"/>
      <c r="DE37" s="9"/>
      <c r="DF37" s="9"/>
      <c r="DG37" s="9"/>
      <c r="DH37" s="9"/>
      <c r="DI37" s="9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9"/>
      <c r="DX37" s="9"/>
      <c r="DY37" s="9"/>
      <c r="DZ37" s="9"/>
      <c r="EA37" s="9"/>
      <c r="EB37" s="9"/>
      <c r="EC37" s="9"/>
      <c r="ED37" s="9"/>
      <c r="EE37" s="9"/>
      <c r="EF37" s="9"/>
      <c r="EG37" s="9"/>
      <c r="EH37" s="9"/>
      <c r="EI37" s="9"/>
      <c r="EJ37" s="9"/>
      <c r="EK37" s="9"/>
      <c r="EL37" s="9"/>
      <c r="EM37" s="9"/>
      <c r="EN37" s="9"/>
      <c r="EO37" s="9"/>
      <c r="EP37" s="9"/>
      <c r="EQ37" s="9"/>
      <c r="ER37" s="9"/>
      <c r="ES37" s="9"/>
      <c r="ET37" s="9"/>
      <c r="EU37" s="9"/>
      <c r="EV37" s="9"/>
      <c r="EW37" s="9"/>
      <c r="EX37" s="9"/>
      <c r="EY37" s="9"/>
      <c r="EZ37" s="9"/>
      <c r="FA37" s="9"/>
      <c r="FB37" s="9"/>
      <c r="FC37" s="9"/>
      <c r="FD37" s="9"/>
      <c r="FE37" s="9"/>
      <c r="FF37" s="9"/>
      <c r="FG37" s="9"/>
      <c r="FH37" s="9"/>
      <c r="FI37" s="9"/>
      <c r="FJ37" s="9"/>
      <c r="FK37" s="9"/>
      <c r="FL37" s="9"/>
      <c r="FM37" s="9"/>
      <c r="FN37" s="9"/>
      <c r="FO37" s="9"/>
      <c r="FP37" s="9"/>
      <c r="FQ37" s="9"/>
      <c r="FR37" s="9"/>
      <c r="FS37" s="9"/>
      <c r="FT37" s="9"/>
      <c r="FU37" s="9"/>
      <c r="FV37" s="9"/>
      <c r="FW37" s="9"/>
      <c r="FX37" s="9"/>
      <c r="FY37" s="9"/>
      <c r="FZ37" s="9"/>
      <c r="GA37" s="9"/>
      <c r="GB37" s="9"/>
      <c r="GC37" s="9"/>
      <c r="GD37" s="9"/>
      <c r="GE37" s="9"/>
      <c r="GF37" s="9"/>
      <c r="GG37" s="9"/>
      <c r="GH37" s="9"/>
      <c r="GI37" s="9"/>
      <c r="GJ37" s="9"/>
      <c r="GK37" s="9"/>
      <c r="GL37" s="9"/>
      <c r="GM37" s="9"/>
      <c r="GN37" s="9"/>
      <c r="GO37" s="9"/>
      <c r="GP37" s="9"/>
      <c r="GQ37" s="9"/>
      <c r="GR37" s="9"/>
      <c r="GS37" s="9"/>
      <c r="GT37" s="9"/>
      <c r="GU37" s="9"/>
      <c r="GV37" s="9"/>
      <c r="GW37" s="9"/>
    </row>
    <row r="38" spans="1:205" s="8" customFormat="1" x14ac:dyDescent="0.25">
      <c r="A38" s="3"/>
      <c r="B38" s="27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  <c r="CG38" s="9"/>
      <c r="CH38" s="9"/>
      <c r="CI38" s="9"/>
      <c r="CJ38" s="9"/>
      <c r="CK38" s="9"/>
      <c r="CL38" s="9"/>
      <c r="CM38" s="9"/>
      <c r="CN38" s="9"/>
      <c r="CO38" s="9"/>
      <c r="CP38" s="9"/>
      <c r="CQ38" s="9"/>
      <c r="CR38" s="9"/>
      <c r="CS38" s="9"/>
      <c r="CT38" s="9"/>
      <c r="CU38" s="9"/>
      <c r="CV38" s="9"/>
      <c r="CW38" s="9"/>
      <c r="CX38" s="9"/>
      <c r="CY38" s="9"/>
      <c r="CZ38" s="9"/>
      <c r="DA38" s="9"/>
      <c r="DB38" s="9"/>
      <c r="DC38" s="9"/>
      <c r="DD38" s="9"/>
      <c r="DE38" s="9"/>
      <c r="DF38" s="9"/>
      <c r="DG38" s="9"/>
      <c r="DH38" s="9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  <c r="DX38" s="9"/>
      <c r="DY38" s="9"/>
      <c r="DZ38" s="9"/>
      <c r="EA38" s="9"/>
      <c r="EB38" s="9"/>
      <c r="EC38" s="9"/>
      <c r="ED38" s="9"/>
      <c r="EE38" s="9"/>
      <c r="EF38" s="9"/>
      <c r="EG38" s="9"/>
      <c r="EH38" s="9"/>
      <c r="EI38" s="9"/>
      <c r="EJ38" s="9"/>
      <c r="EK38" s="9"/>
      <c r="EL38" s="9"/>
      <c r="EM38" s="9"/>
      <c r="EN38" s="9"/>
      <c r="EO38" s="9"/>
      <c r="EP38" s="9"/>
      <c r="EQ38" s="9"/>
      <c r="ER38" s="9"/>
      <c r="ES38" s="9"/>
      <c r="ET38" s="9"/>
      <c r="EU38" s="9"/>
      <c r="EV38" s="9"/>
      <c r="EW38" s="9"/>
      <c r="EX38" s="9"/>
      <c r="EY38" s="9"/>
      <c r="EZ38" s="9"/>
      <c r="FA38" s="9"/>
      <c r="FB38" s="9"/>
      <c r="FC38" s="9"/>
      <c r="FD38" s="9"/>
      <c r="FE38" s="9"/>
      <c r="FF38" s="9"/>
      <c r="FG38" s="9"/>
      <c r="FH38" s="9"/>
      <c r="FI38" s="9"/>
      <c r="FJ38" s="9"/>
      <c r="FK38" s="9"/>
      <c r="FL38" s="9"/>
      <c r="FM38" s="9"/>
      <c r="FN38" s="9"/>
      <c r="FO38" s="9"/>
      <c r="FP38" s="9"/>
      <c r="FQ38" s="9"/>
      <c r="FR38" s="9"/>
      <c r="FS38" s="9"/>
      <c r="FT38" s="9"/>
      <c r="FU38" s="9"/>
      <c r="FV38" s="9"/>
      <c r="FW38" s="9"/>
      <c r="FX38" s="9"/>
      <c r="FY38" s="9"/>
      <c r="FZ38" s="9"/>
      <c r="GA38" s="9"/>
      <c r="GB38" s="9"/>
      <c r="GC38" s="9"/>
      <c r="GD38" s="9"/>
      <c r="GE38" s="9"/>
      <c r="GF38" s="9"/>
      <c r="GG38" s="9"/>
      <c r="GH38" s="9"/>
      <c r="GI38" s="9"/>
      <c r="GJ38" s="9"/>
      <c r="GK38" s="9"/>
      <c r="GL38" s="9"/>
      <c r="GM38" s="9"/>
      <c r="GN38" s="9"/>
      <c r="GO38" s="9"/>
      <c r="GP38" s="9"/>
      <c r="GQ38" s="9"/>
      <c r="GR38" s="9"/>
      <c r="GS38" s="9"/>
      <c r="GT38" s="9"/>
      <c r="GU38" s="9"/>
      <c r="GV38" s="9"/>
      <c r="GW38" s="9"/>
    </row>
  </sheetData>
  <mergeCells count="19">
    <mergeCell ref="F7:F8"/>
    <mergeCell ref="G7:H7"/>
    <mergeCell ref="I6:K6"/>
    <mergeCell ref="I7:I8"/>
    <mergeCell ref="J7:K7"/>
    <mergeCell ref="B24:N24"/>
    <mergeCell ref="B28:C28"/>
    <mergeCell ref="M1:N1"/>
    <mergeCell ref="A3:N3"/>
    <mergeCell ref="A5:A8"/>
    <mergeCell ref="B5:B8"/>
    <mergeCell ref="C5:N5"/>
    <mergeCell ref="L6:N6"/>
    <mergeCell ref="L7:L8"/>
    <mergeCell ref="M7:N7"/>
    <mergeCell ref="C6:E6"/>
    <mergeCell ref="D7:E7"/>
    <mergeCell ref="C7:C8"/>
    <mergeCell ref="F6:H6"/>
  </mergeCells>
  <printOptions horizontalCentered="1"/>
  <pageMargins left="0.19685039370078741" right="0.19685039370078741" top="0.98425196850393704" bottom="0.39370078740157483" header="0.15748031496062992" footer="0.19685039370078741"/>
  <pageSetup paperSize="9" scale="68" fitToHeight="0" orientation="landscape" blackAndWhite="1" r:id="rId1"/>
  <headerFooter alignWithMargins="0"/>
  <rowBreaks count="1" manualBreakCount="1">
    <brk id="28" max="2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Q65"/>
  <sheetViews>
    <sheetView view="pageBreakPreview" zoomScale="95" zoomScaleNormal="75" zoomScaleSheetLayoutView="95" workbookViewId="0">
      <pane xSplit="2" ySplit="8" topLeftCell="C33" activePane="bottomRight" state="frozen"/>
      <selection pane="topRight" activeCell="C1" sqref="C1"/>
      <selection pane="bottomLeft" activeCell="A6" sqref="A6"/>
      <selection pane="bottomRight" activeCell="B52" sqref="B52:B53"/>
    </sheetView>
  </sheetViews>
  <sheetFormatPr defaultRowHeight="15.75" x14ac:dyDescent="0.25"/>
  <cols>
    <col min="1" max="1" width="6.140625" style="3" customWidth="1"/>
    <col min="2" max="2" width="49.85546875" style="37" customWidth="1"/>
    <col min="3" max="3" width="12.28515625" style="5" customWidth="1"/>
    <col min="4" max="4" width="14.42578125" style="5" bestFit="1" customWidth="1"/>
    <col min="5" max="6" width="12.140625" style="5" customWidth="1"/>
    <col min="7" max="10" width="14.28515625" style="5" customWidth="1"/>
    <col min="11" max="11" width="15.85546875" style="5" customWidth="1"/>
    <col min="12" max="12" width="14.7109375" style="5" customWidth="1"/>
    <col min="13" max="13" width="14.5703125" style="5" customWidth="1"/>
    <col min="14" max="14" width="14.85546875" style="5" customWidth="1"/>
    <col min="15" max="15" width="9.28515625" style="8" customWidth="1"/>
    <col min="16" max="56" width="9.140625" style="8"/>
    <col min="57" max="205" width="9.140625" style="9"/>
    <col min="206" max="225" width="9.140625" style="8"/>
    <col min="226" max="16384" width="9.140625" style="9"/>
  </cols>
  <sheetData>
    <row r="1" spans="1:225" x14ac:dyDescent="0.25">
      <c r="M1" s="5" t="s">
        <v>26</v>
      </c>
    </row>
    <row r="3" spans="1:225" s="2" customFormat="1" ht="22.5" customHeight="1" x14ac:dyDescent="0.3">
      <c r="A3" s="128" t="s">
        <v>44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51"/>
      <c r="P3" s="5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</row>
    <row r="4" spans="1:225" x14ac:dyDescent="0.25">
      <c r="B4" s="4"/>
      <c r="N4" s="6" t="s">
        <v>0</v>
      </c>
      <c r="O4" s="7"/>
      <c r="P4" s="7"/>
      <c r="Q4" s="7"/>
    </row>
    <row r="5" spans="1:225" s="11" customFormat="1" ht="18.75" x14ac:dyDescent="0.2">
      <c r="A5" s="129" t="s">
        <v>1</v>
      </c>
      <c r="B5" s="129" t="s">
        <v>27</v>
      </c>
      <c r="C5" s="123" t="s">
        <v>14</v>
      </c>
      <c r="D5" s="123"/>
      <c r="E5" s="130"/>
      <c r="F5" s="130"/>
      <c r="G5" s="130"/>
      <c r="H5" s="130"/>
      <c r="I5" s="130"/>
      <c r="J5" s="130"/>
      <c r="K5" s="130"/>
      <c r="L5" s="130"/>
      <c r="M5" s="130"/>
      <c r="N5" s="13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</row>
    <row r="6" spans="1:225" s="11" customFormat="1" ht="18.75" x14ac:dyDescent="0.2">
      <c r="A6" s="129"/>
      <c r="B6" s="129"/>
      <c r="C6" s="123" t="s">
        <v>15</v>
      </c>
      <c r="D6" s="123"/>
      <c r="E6" s="123"/>
      <c r="F6" s="123" t="s">
        <v>16</v>
      </c>
      <c r="G6" s="123"/>
      <c r="H6" s="123"/>
      <c r="I6" s="123" t="s">
        <v>17</v>
      </c>
      <c r="J6" s="123"/>
      <c r="K6" s="123"/>
      <c r="L6" s="123" t="s">
        <v>18</v>
      </c>
      <c r="M6" s="123"/>
      <c r="N6" s="123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GX6" s="10"/>
      <c r="GY6" s="10"/>
      <c r="GZ6" s="10"/>
      <c r="HA6" s="10"/>
      <c r="HB6" s="10"/>
      <c r="HC6" s="10"/>
      <c r="HD6" s="10"/>
      <c r="HE6" s="10"/>
      <c r="HF6" s="10"/>
      <c r="HG6" s="10"/>
      <c r="HH6" s="10"/>
      <c r="HI6" s="10"/>
      <c r="HJ6" s="10"/>
      <c r="HK6" s="10"/>
      <c r="HL6" s="10"/>
      <c r="HM6" s="10"/>
      <c r="HN6" s="10"/>
      <c r="HO6" s="10"/>
      <c r="HP6" s="10"/>
      <c r="HQ6" s="10"/>
    </row>
    <row r="7" spans="1:225" s="11" customFormat="1" ht="18.75" x14ac:dyDescent="0.2">
      <c r="A7" s="129"/>
      <c r="B7" s="129"/>
      <c r="C7" s="122" t="s">
        <v>4</v>
      </c>
      <c r="D7" s="123" t="s">
        <v>12</v>
      </c>
      <c r="E7" s="123"/>
      <c r="F7" s="122" t="s">
        <v>4</v>
      </c>
      <c r="G7" s="123" t="s">
        <v>12</v>
      </c>
      <c r="H7" s="123"/>
      <c r="I7" s="122" t="s">
        <v>4</v>
      </c>
      <c r="J7" s="123" t="s">
        <v>12</v>
      </c>
      <c r="K7" s="123"/>
      <c r="L7" s="122" t="s">
        <v>4</v>
      </c>
      <c r="M7" s="123" t="s">
        <v>12</v>
      </c>
      <c r="N7" s="123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  <c r="HI7" s="10"/>
      <c r="HJ7" s="10"/>
      <c r="HK7" s="10"/>
      <c r="HL7" s="10"/>
      <c r="HM7" s="10"/>
      <c r="HN7" s="10"/>
      <c r="HO7" s="10"/>
      <c r="HP7" s="10"/>
      <c r="HQ7" s="10"/>
    </row>
    <row r="8" spans="1:225" s="11" customFormat="1" ht="38.25" thickBot="1" x14ac:dyDescent="0.25">
      <c r="A8" s="129"/>
      <c r="B8" s="129"/>
      <c r="C8" s="122"/>
      <c r="D8" s="38" t="s">
        <v>19</v>
      </c>
      <c r="E8" s="38" t="s">
        <v>20</v>
      </c>
      <c r="F8" s="122"/>
      <c r="G8" s="38" t="s">
        <v>19</v>
      </c>
      <c r="H8" s="38" t="s">
        <v>20</v>
      </c>
      <c r="I8" s="122"/>
      <c r="J8" s="38" t="s">
        <v>19</v>
      </c>
      <c r="K8" s="38" t="s">
        <v>20</v>
      </c>
      <c r="L8" s="122"/>
      <c r="M8" s="38" t="s">
        <v>19</v>
      </c>
      <c r="N8" s="38" t="s">
        <v>20</v>
      </c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GX8" s="10"/>
      <c r="GY8" s="10"/>
      <c r="GZ8" s="10"/>
      <c r="HA8" s="10"/>
      <c r="HB8" s="10"/>
      <c r="HC8" s="10"/>
      <c r="HD8" s="10"/>
      <c r="HE8" s="10"/>
      <c r="HF8" s="10"/>
      <c r="HG8" s="10"/>
      <c r="HH8" s="10"/>
      <c r="HI8" s="10"/>
      <c r="HJ8" s="10"/>
      <c r="HK8" s="10"/>
      <c r="HL8" s="10"/>
      <c r="HM8" s="10"/>
      <c r="HN8" s="10"/>
      <c r="HO8" s="10"/>
      <c r="HP8" s="10"/>
      <c r="HQ8" s="10"/>
    </row>
    <row r="9" spans="1:225" s="14" customFormat="1" ht="16.5" thickBot="1" x14ac:dyDescent="0.25">
      <c r="A9" s="16">
        <v>1</v>
      </c>
      <c r="B9" s="71" t="s">
        <v>5</v>
      </c>
      <c r="C9" s="63">
        <v>0</v>
      </c>
      <c r="D9" s="91">
        <v>0</v>
      </c>
      <c r="E9" s="91">
        <v>0</v>
      </c>
      <c r="F9" s="63">
        <v>0</v>
      </c>
      <c r="G9" s="91">
        <v>0</v>
      </c>
      <c r="H9" s="91">
        <v>0</v>
      </c>
      <c r="I9" s="63">
        <v>0</v>
      </c>
      <c r="J9" s="91">
        <v>0</v>
      </c>
      <c r="K9" s="91">
        <v>0</v>
      </c>
      <c r="L9" s="63">
        <v>0</v>
      </c>
      <c r="M9" s="91">
        <v>0</v>
      </c>
      <c r="N9" s="91">
        <v>0</v>
      </c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GX9" s="13"/>
      <c r="GY9" s="13"/>
      <c r="GZ9" s="13"/>
      <c r="HA9" s="13"/>
      <c r="HB9" s="13"/>
      <c r="HC9" s="13"/>
      <c r="HD9" s="13"/>
      <c r="HE9" s="13"/>
      <c r="HF9" s="13"/>
      <c r="HG9" s="13"/>
      <c r="HH9" s="13"/>
      <c r="HI9" s="13"/>
      <c r="HJ9" s="13"/>
      <c r="HK9" s="13"/>
      <c r="HL9" s="13"/>
      <c r="HM9" s="13"/>
      <c r="HN9" s="13"/>
      <c r="HO9" s="13"/>
      <c r="HP9" s="13"/>
      <c r="HQ9" s="13"/>
    </row>
    <row r="10" spans="1:225" s="14" customFormat="1" ht="16.5" thickBot="1" x14ac:dyDescent="0.25">
      <c r="A10" s="16">
        <v>2</v>
      </c>
      <c r="B10" s="71" t="s">
        <v>6</v>
      </c>
      <c r="C10" s="64">
        <v>0</v>
      </c>
      <c r="D10" s="91">
        <v>0</v>
      </c>
      <c r="E10" s="91">
        <v>0</v>
      </c>
      <c r="F10" s="64">
        <v>0</v>
      </c>
      <c r="G10" s="91">
        <v>0</v>
      </c>
      <c r="H10" s="91">
        <v>0</v>
      </c>
      <c r="I10" s="64">
        <v>0</v>
      </c>
      <c r="J10" s="91">
        <v>0</v>
      </c>
      <c r="K10" s="91">
        <v>0</v>
      </c>
      <c r="L10" s="64">
        <v>0</v>
      </c>
      <c r="M10" s="91">
        <v>0</v>
      </c>
      <c r="N10" s="91">
        <v>0</v>
      </c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GX10" s="13"/>
      <c r="GY10" s="13"/>
      <c r="GZ10" s="13"/>
      <c r="HA10" s="13"/>
      <c r="HB10" s="13"/>
      <c r="HC10" s="13"/>
      <c r="HD10" s="13"/>
      <c r="HE10" s="13"/>
      <c r="HF10" s="13"/>
      <c r="HG10" s="13"/>
      <c r="HH10" s="13"/>
      <c r="HI10" s="13"/>
      <c r="HJ10" s="13"/>
      <c r="HK10" s="13"/>
      <c r="HL10" s="13"/>
      <c r="HM10" s="13"/>
      <c r="HN10" s="13"/>
      <c r="HO10" s="13"/>
      <c r="HP10" s="13"/>
      <c r="HQ10" s="13"/>
    </row>
    <row r="11" spans="1:225" s="13" customFormat="1" x14ac:dyDescent="0.2">
      <c r="A11" s="16">
        <v>3</v>
      </c>
      <c r="B11" s="71" t="s">
        <v>23</v>
      </c>
      <c r="C11" s="62">
        <f t="shared" ref="C11:N11" si="0">SUM(C12:C26)</f>
        <v>778.01090000000011</v>
      </c>
      <c r="D11" s="62">
        <f t="shared" si="0"/>
        <v>372.05799999999999</v>
      </c>
      <c r="E11" s="62">
        <f t="shared" si="0"/>
        <v>405.9529</v>
      </c>
      <c r="F11" s="62">
        <f t="shared" si="0"/>
        <v>1564.9500999999996</v>
      </c>
      <c r="G11" s="62">
        <f t="shared" si="0"/>
        <v>869.60199999999998</v>
      </c>
      <c r="H11" s="62">
        <f t="shared" si="0"/>
        <v>695.34809999999993</v>
      </c>
      <c r="I11" s="62">
        <f t="shared" si="0"/>
        <v>3489.4770900000003</v>
      </c>
      <c r="J11" s="62">
        <f t="shared" si="0"/>
        <v>1453.5940000000001</v>
      </c>
      <c r="K11" s="62">
        <f t="shared" si="0"/>
        <v>2035.88309</v>
      </c>
      <c r="L11" s="62">
        <f t="shared" si="0"/>
        <v>3986.9430900000002</v>
      </c>
      <c r="M11" s="62">
        <f t="shared" si="0"/>
        <v>1951.06</v>
      </c>
      <c r="N11" s="62">
        <f t="shared" si="0"/>
        <v>2035.88309</v>
      </c>
    </row>
    <row r="12" spans="1:225" s="13" customFormat="1" ht="31.5" x14ac:dyDescent="0.2">
      <c r="A12" s="59" t="s">
        <v>31</v>
      </c>
      <c r="B12" s="19" t="s">
        <v>45</v>
      </c>
      <c r="C12" s="62">
        <f>D12+E12</f>
        <v>405.9529</v>
      </c>
      <c r="D12" s="57">
        <v>0</v>
      </c>
      <c r="E12" s="57">
        <v>405.9529</v>
      </c>
      <c r="F12" s="62">
        <f>G12+H12</f>
        <v>405.9529</v>
      </c>
      <c r="G12" s="57">
        <v>0</v>
      </c>
      <c r="H12" s="57">
        <f>E12</f>
        <v>405.9529</v>
      </c>
      <c r="I12" s="62">
        <f>J12+K12</f>
        <v>405.9529</v>
      </c>
      <c r="J12" s="57">
        <v>0</v>
      </c>
      <c r="K12" s="57">
        <f>0+H12</f>
        <v>405.9529</v>
      </c>
      <c r="L12" s="62">
        <f>M12+N12</f>
        <v>405.9529</v>
      </c>
      <c r="M12" s="57">
        <v>0</v>
      </c>
      <c r="N12" s="57">
        <f t="shared" ref="N12:N24" si="1">K12</f>
        <v>405.9529</v>
      </c>
    </row>
    <row r="13" spans="1:225" s="13" customFormat="1" x14ac:dyDescent="0.2">
      <c r="A13" s="59" t="s">
        <v>32</v>
      </c>
      <c r="B13" s="19" t="s">
        <v>46</v>
      </c>
      <c r="C13" s="62">
        <f t="shared" ref="C13:C28" si="2">D13+E13</f>
        <v>0</v>
      </c>
      <c r="D13" s="57">
        <v>0</v>
      </c>
      <c r="E13" s="57">
        <v>0</v>
      </c>
      <c r="F13" s="62">
        <f t="shared" ref="F13:F28" si="3">G13+H13</f>
        <v>0</v>
      </c>
      <c r="G13" s="57">
        <v>0</v>
      </c>
      <c r="H13" s="57">
        <v>0</v>
      </c>
      <c r="I13" s="62">
        <f t="shared" ref="I13:I28" si="4">J13+K13</f>
        <v>706.98451</v>
      </c>
      <c r="J13" s="57">
        <v>0</v>
      </c>
      <c r="K13" s="57">
        <v>706.98451</v>
      </c>
      <c r="L13" s="62">
        <f t="shared" ref="L13:L28" si="5">M13+N13</f>
        <v>706.98451</v>
      </c>
      <c r="M13" s="57">
        <v>0</v>
      </c>
      <c r="N13" s="57">
        <f t="shared" si="1"/>
        <v>706.98451</v>
      </c>
    </row>
    <row r="14" spans="1:225" s="13" customFormat="1" x14ac:dyDescent="0.2">
      <c r="A14" s="59" t="s">
        <v>33</v>
      </c>
      <c r="B14" s="19" t="s">
        <v>47</v>
      </c>
      <c r="C14" s="62">
        <f t="shared" si="2"/>
        <v>0</v>
      </c>
      <c r="D14" s="57">
        <v>0</v>
      </c>
      <c r="E14" s="57">
        <v>0</v>
      </c>
      <c r="F14" s="62">
        <f t="shared" si="3"/>
        <v>0</v>
      </c>
      <c r="G14" s="57">
        <v>0</v>
      </c>
      <c r="H14" s="57">
        <v>0</v>
      </c>
      <c r="I14" s="62">
        <f t="shared" si="4"/>
        <v>450.55335000000002</v>
      </c>
      <c r="J14" s="57">
        <v>0</v>
      </c>
      <c r="K14" s="57">
        <v>450.55335000000002</v>
      </c>
      <c r="L14" s="62">
        <f t="shared" si="5"/>
        <v>450.55335000000002</v>
      </c>
      <c r="M14" s="57">
        <v>0</v>
      </c>
      <c r="N14" s="57">
        <f t="shared" si="1"/>
        <v>450.55335000000002</v>
      </c>
    </row>
    <row r="15" spans="1:225" s="13" customFormat="1" x14ac:dyDescent="0.2">
      <c r="A15" s="59" t="s">
        <v>48</v>
      </c>
      <c r="B15" s="19" t="s">
        <v>49</v>
      </c>
      <c r="C15" s="62">
        <f t="shared" si="2"/>
        <v>0</v>
      </c>
      <c r="D15" s="57">
        <v>0</v>
      </c>
      <c r="E15" s="57">
        <v>0</v>
      </c>
      <c r="F15" s="62">
        <f t="shared" si="3"/>
        <v>289.39519999999999</v>
      </c>
      <c r="G15" s="57">
        <v>0</v>
      </c>
      <c r="H15" s="57">
        <v>289.39519999999999</v>
      </c>
      <c r="I15" s="62">
        <f t="shared" si="4"/>
        <v>289.39519999999999</v>
      </c>
      <c r="J15" s="57">
        <v>0</v>
      </c>
      <c r="K15" s="57">
        <f>H15</f>
        <v>289.39519999999999</v>
      </c>
      <c r="L15" s="62">
        <f t="shared" si="5"/>
        <v>289.39519999999999</v>
      </c>
      <c r="M15" s="57">
        <v>0</v>
      </c>
      <c r="N15" s="57">
        <f t="shared" si="1"/>
        <v>289.39519999999999</v>
      </c>
    </row>
    <row r="16" spans="1:225" s="13" customFormat="1" ht="31.5" x14ac:dyDescent="0.2">
      <c r="A16" s="59" t="s">
        <v>50</v>
      </c>
      <c r="B16" s="19" t="s">
        <v>51</v>
      </c>
      <c r="C16" s="62">
        <f t="shared" si="2"/>
        <v>0</v>
      </c>
      <c r="D16" s="57">
        <v>0</v>
      </c>
      <c r="E16" s="57">
        <v>0</v>
      </c>
      <c r="F16" s="62">
        <f t="shared" si="3"/>
        <v>0</v>
      </c>
      <c r="G16" s="57">
        <v>0</v>
      </c>
      <c r="H16" s="57">
        <v>0</v>
      </c>
      <c r="I16" s="62">
        <f t="shared" si="4"/>
        <v>182.99713</v>
      </c>
      <c r="J16" s="57">
        <v>0</v>
      </c>
      <c r="K16" s="57">
        <v>182.99713</v>
      </c>
      <c r="L16" s="62">
        <f t="shared" si="5"/>
        <v>182.99713</v>
      </c>
      <c r="M16" s="57">
        <v>0</v>
      </c>
      <c r="N16" s="57">
        <f t="shared" si="1"/>
        <v>182.99713</v>
      </c>
    </row>
    <row r="17" spans="1:225" s="13" customFormat="1" ht="31.5" x14ac:dyDescent="0.2">
      <c r="A17" s="59" t="s">
        <v>78</v>
      </c>
      <c r="B17" s="19" t="s">
        <v>64</v>
      </c>
      <c r="C17" s="62">
        <f t="shared" si="2"/>
        <v>12.622</v>
      </c>
      <c r="D17" s="57">
        <v>12.622</v>
      </c>
      <c r="E17" s="57">
        <v>0</v>
      </c>
      <c r="F17" s="62">
        <f t="shared" si="3"/>
        <v>12.622</v>
      </c>
      <c r="G17" s="57">
        <f>D17</f>
        <v>12.622</v>
      </c>
      <c r="H17" s="57">
        <v>0</v>
      </c>
      <c r="I17" s="62">
        <f t="shared" si="4"/>
        <v>12.622</v>
      </c>
      <c r="J17" s="57">
        <f>G17</f>
        <v>12.622</v>
      </c>
      <c r="K17" s="57">
        <v>0</v>
      </c>
      <c r="L17" s="62">
        <f t="shared" si="5"/>
        <v>12.622</v>
      </c>
      <c r="M17" s="57">
        <f>J17</f>
        <v>12.622</v>
      </c>
      <c r="N17" s="57">
        <f t="shared" si="1"/>
        <v>0</v>
      </c>
    </row>
    <row r="18" spans="1:225" s="13" customFormat="1" ht="31.5" x14ac:dyDescent="0.2">
      <c r="A18" s="59" t="s">
        <v>79</v>
      </c>
      <c r="B18" s="19" t="s">
        <v>65</v>
      </c>
      <c r="C18" s="62">
        <f t="shared" si="2"/>
        <v>239.03899999999999</v>
      </c>
      <c r="D18" s="57">
        <v>239.03899999999999</v>
      </c>
      <c r="E18" s="57">
        <v>0</v>
      </c>
      <c r="F18" s="62">
        <f t="shared" si="3"/>
        <v>239.03899999999999</v>
      </c>
      <c r="G18" s="57">
        <f>D18</f>
        <v>239.03899999999999</v>
      </c>
      <c r="H18" s="57">
        <v>0</v>
      </c>
      <c r="I18" s="62">
        <f t="shared" si="4"/>
        <v>239.03899999999999</v>
      </c>
      <c r="J18" s="57">
        <f t="shared" ref="J18:J21" si="6">G18</f>
        <v>239.03899999999999</v>
      </c>
      <c r="K18" s="57">
        <v>0</v>
      </c>
      <c r="L18" s="62">
        <f t="shared" si="5"/>
        <v>239.03899999999999</v>
      </c>
      <c r="M18" s="57">
        <f t="shared" ref="M18:M21" si="7">J18</f>
        <v>239.03899999999999</v>
      </c>
      <c r="N18" s="57">
        <f t="shared" si="1"/>
        <v>0</v>
      </c>
    </row>
    <row r="19" spans="1:225" s="13" customFormat="1" ht="31.5" x14ac:dyDescent="0.2">
      <c r="A19" s="59" t="s">
        <v>80</v>
      </c>
      <c r="B19" s="19" t="s">
        <v>66</v>
      </c>
      <c r="C19" s="62">
        <f t="shared" si="2"/>
        <v>110.258</v>
      </c>
      <c r="D19" s="57">
        <v>110.258</v>
      </c>
      <c r="E19" s="57">
        <v>0</v>
      </c>
      <c r="F19" s="62">
        <f t="shared" si="3"/>
        <v>110.258</v>
      </c>
      <c r="G19" s="57">
        <f t="shared" ref="G19:G20" si="8">D19</f>
        <v>110.258</v>
      </c>
      <c r="H19" s="57">
        <v>0</v>
      </c>
      <c r="I19" s="62">
        <f t="shared" si="4"/>
        <v>110.258</v>
      </c>
      <c r="J19" s="57">
        <f t="shared" si="6"/>
        <v>110.258</v>
      </c>
      <c r="K19" s="57">
        <v>0</v>
      </c>
      <c r="L19" s="62">
        <f t="shared" si="5"/>
        <v>359.17700000000002</v>
      </c>
      <c r="M19" s="57">
        <f>J19+248.919</f>
        <v>359.17700000000002</v>
      </c>
      <c r="N19" s="57">
        <f t="shared" si="1"/>
        <v>0</v>
      </c>
    </row>
    <row r="20" spans="1:225" s="13" customFormat="1" ht="31.5" x14ac:dyDescent="0.2">
      <c r="A20" s="59" t="s">
        <v>81</v>
      </c>
      <c r="B20" s="19" t="s">
        <v>69</v>
      </c>
      <c r="C20" s="62">
        <f t="shared" si="2"/>
        <v>10.138999999999999</v>
      </c>
      <c r="D20" s="57">
        <v>10.138999999999999</v>
      </c>
      <c r="E20" s="57">
        <v>0</v>
      </c>
      <c r="F20" s="62">
        <f t="shared" si="3"/>
        <v>10.138999999999999</v>
      </c>
      <c r="G20" s="57">
        <f t="shared" si="8"/>
        <v>10.138999999999999</v>
      </c>
      <c r="H20" s="57">
        <v>0</v>
      </c>
      <c r="I20" s="62">
        <f t="shared" si="4"/>
        <v>10.138999999999999</v>
      </c>
      <c r="J20" s="57">
        <f t="shared" si="6"/>
        <v>10.138999999999999</v>
      </c>
      <c r="K20" s="57">
        <v>0</v>
      </c>
      <c r="L20" s="62">
        <f t="shared" si="5"/>
        <v>10.138999999999999</v>
      </c>
      <c r="M20" s="57">
        <f t="shared" si="7"/>
        <v>10.138999999999999</v>
      </c>
      <c r="N20" s="57">
        <f t="shared" si="1"/>
        <v>0</v>
      </c>
    </row>
    <row r="21" spans="1:225" s="13" customFormat="1" ht="31.5" x14ac:dyDescent="0.2">
      <c r="A21" s="59" t="s">
        <v>82</v>
      </c>
      <c r="B21" s="19" t="s">
        <v>71</v>
      </c>
      <c r="C21" s="62">
        <f t="shared" si="2"/>
        <v>0</v>
      </c>
      <c r="D21" s="57">
        <v>0</v>
      </c>
      <c r="E21" s="57">
        <v>0</v>
      </c>
      <c r="F21" s="62">
        <f t="shared" si="3"/>
        <v>497.54399999999998</v>
      </c>
      <c r="G21" s="57">
        <v>497.54399999999998</v>
      </c>
      <c r="H21" s="57">
        <v>0</v>
      </c>
      <c r="I21" s="62">
        <f t="shared" si="4"/>
        <v>497.54399999999998</v>
      </c>
      <c r="J21" s="57">
        <f t="shared" si="6"/>
        <v>497.54399999999998</v>
      </c>
      <c r="K21" s="57">
        <v>0</v>
      </c>
      <c r="L21" s="62">
        <f t="shared" si="5"/>
        <v>497.54399999999998</v>
      </c>
      <c r="M21" s="57">
        <f t="shared" si="7"/>
        <v>497.54399999999998</v>
      </c>
      <c r="N21" s="57">
        <f t="shared" si="1"/>
        <v>0</v>
      </c>
    </row>
    <row r="22" spans="1:225" s="13" customFormat="1" ht="31.5" x14ac:dyDescent="0.2">
      <c r="A22" s="59" t="s">
        <v>83</v>
      </c>
      <c r="B22" s="19" t="s">
        <v>72</v>
      </c>
      <c r="C22" s="62">
        <f t="shared" si="2"/>
        <v>0</v>
      </c>
      <c r="D22" s="57">
        <v>0</v>
      </c>
      <c r="E22" s="57">
        <v>0</v>
      </c>
      <c r="F22" s="62">
        <f t="shared" si="3"/>
        <v>0</v>
      </c>
      <c r="G22" s="57">
        <v>0</v>
      </c>
      <c r="H22" s="57">
        <v>0</v>
      </c>
      <c r="I22" s="62">
        <f t="shared" si="4"/>
        <v>583.99199999999996</v>
      </c>
      <c r="J22" s="57">
        <v>583.99199999999996</v>
      </c>
      <c r="K22" s="57">
        <v>0</v>
      </c>
      <c r="L22" s="62">
        <f t="shared" si="5"/>
        <v>583.99199999999996</v>
      </c>
      <c r="M22" s="57">
        <f>J22</f>
        <v>583.99199999999996</v>
      </c>
      <c r="N22" s="57">
        <f t="shared" si="1"/>
        <v>0</v>
      </c>
    </row>
    <row r="23" spans="1:225" s="13" customFormat="1" ht="45.75" customHeight="1" x14ac:dyDescent="0.2">
      <c r="A23" s="59" t="s">
        <v>84</v>
      </c>
      <c r="B23" s="19" t="s">
        <v>73</v>
      </c>
      <c r="C23" s="62">
        <f t="shared" si="2"/>
        <v>0</v>
      </c>
      <c r="D23" s="57">
        <v>0</v>
      </c>
      <c r="E23" s="57">
        <v>0</v>
      </c>
      <c r="F23" s="62">
        <f t="shared" si="3"/>
        <v>0</v>
      </c>
      <c r="G23" s="57">
        <v>0</v>
      </c>
      <c r="H23" s="57">
        <v>0</v>
      </c>
      <c r="I23" s="62">
        <f t="shared" si="4"/>
        <v>0</v>
      </c>
      <c r="J23" s="57">
        <v>0</v>
      </c>
      <c r="K23" s="57">
        <v>0</v>
      </c>
      <c r="L23" s="62">
        <f t="shared" si="5"/>
        <v>74.506</v>
      </c>
      <c r="M23" s="57">
        <v>74.506</v>
      </c>
      <c r="N23" s="57">
        <f t="shared" si="1"/>
        <v>0</v>
      </c>
    </row>
    <row r="24" spans="1:225" s="13" customFormat="1" ht="21" customHeight="1" x14ac:dyDescent="0.2">
      <c r="A24" s="59" t="s">
        <v>85</v>
      </c>
      <c r="B24" s="19" t="s">
        <v>74</v>
      </c>
      <c r="C24" s="62">
        <f t="shared" si="2"/>
        <v>0</v>
      </c>
      <c r="D24" s="57">
        <v>0</v>
      </c>
      <c r="E24" s="57">
        <v>0</v>
      </c>
      <c r="F24" s="62">
        <f t="shared" si="3"/>
        <v>0</v>
      </c>
      <c r="G24" s="57">
        <v>0</v>
      </c>
      <c r="H24" s="57">
        <v>0</v>
      </c>
      <c r="I24" s="62">
        <f t="shared" si="4"/>
        <v>0</v>
      </c>
      <c r="J24" s="57">
        <v>0</v>
      </c>
      <c r="K24" s="57">
        <v>0</v>
      </c>
      <c r="L24" s="62">
        <f t="shared" si="5"/>
        <v>57.515000000000001</v>
      </c>
      <c r="M24" s="57">
        <v>57.515000000000001</v>
      </c>
      <c r="N24" s="57">
        <f t="shared" si="1"/>
        <v>0</v>
      </c>
    </row>
    <row r="25" spans="1:225" s="13" customFormat="1" ht="29.25" customHeight="1" x14ac:dyDescent="0.2">
      <c r="A25" s="59" t="s">
        <v>86</v>
      </c>
      <c r="B25" s="19" t="s">
        <v>75</v>
      </c>
      <c r="C25" s="62">
        <f t="shared" si="2"/>
        <v>0</v>
      </c>
      <c r="D25" s="57">
        <v>0</v>
      </c>
      <c r="E25" s="57">
        <v>0</v>
      </c>
      <c r="F25" s="62">
        <f t="shared" si="3"/>
        <v>0</v>
      </c>
      <c r="G25" s="57">
        <v>0</v>
      </c>
      <c r="H25" s="57">
        <v>0</v>
      </c>
      <c r="I25" s="62">
        <f t="shared" si="4"/>
        <v>0</v>
      </c>
      <c r="J25" s="57">
        <v>0</v>
      </c>
      <c r="K25" s="57">
        <v>0</v>
      </c>
      <c r="L25" s="62">
        <f t="shared" si="5"/>
        <v>107.666</v>
      </c>
      <c r="M25" s="57">
        <v>107.666</v>
      </c>
      <c r="N25" s="57">
        <f t="shared" ref="N25:N26" si="9">K25</f>
        <v>0</v>
      </c>
    </row>
    <row r="26" spans="1:225" s="13" customFormat="1" ht="33.75" customHeight="1" x14ac:dyDescent="0.2">
      <c r="A26" s="59" t="s">
        <v>87</v>
      </c>
      <c r="B26" s="19" t="s">
        <v>76</v>
      </c>
      <c r="C26" s="62">
        <f t="shared" si="2"/>
        <v>0</v>
      </c>
      <c r="D26" s="57">
        <v>0</v>
      </c>
      <c r="E26" s="57">
        <v>0</v>
      </c>
      <c r="F26" s="62">
        <f t="shared" si="3"/>
        <v>0</v>
      </c>
      <c r="G26" s="57">
        <v>0</v>
      </c>
      <c r="H26" s="57">
        <v>0</v>
      </c>
      <c r="I26" s="62">
        <f t="shared" si="4"/>
        <v>0</v>
      </c>
      <c r="J26" s="57">
        <v>0</v>
      </c>
      <c r="K26" s="57">
        <v>0</v>
      </c>
      <c r="L26" s="62">
        <f t="shared" si="5"/>
        <v>8.86</v>
      </c>
      <c r="M26" s="57">
        <v>8.86</v>
      </c>
      <c r="N26" s="57">
        <f t="shared" si="9"/>
        <v>0</v>
      </c>
    </row>
    <row r="27" spans="1:225" s="10" customFormat="1" ht="18.75" x14ac:dyDescent="0.2">
      <c r="A27" s="85">
        <v>4</v>
      </c>
      <c r="B27" s="86" t="s">
        <v>7</v>
      </c>
      <c r="C27" s="87">
        <f t="shared" si="2"/>
        <v>0</v>
      </c>
      <c r="D27" s="88">
        <v>0</v>
      </c>
      <c r="E27" s="88">
        <v>0</v>
      </c>
      <c r="F27" s="87">
        <f t="shared" si="3"/>
        <v>0</v>
      </c>
      <c r="G27" s="88">
        <v>0</v>
      </c>
      <c r="H27" s="88">
        <v>0</v>
      </c>
      <c r="I27" s="87">
        <f t="shared" si="4"/>
        <v>0</v>
      </c>
      <c r="J27" s="88">
        <v>0</v>
      </c>
      <c r="K27" s="88">
        <v>0</v>
      </c>
      <c r="L27" s="87">
        <f t="shared" si="5"/>
        <v>0</v>
      </c>
      <c r="M27" s="89">
        <v>0</v>
      </c>
      <c r="N27" s="89">
        <v>0</v>
      </c>
    </row>
    <row r="28" spans="1:225" s="10" customFormat="1" ht="18.75" x14ac:dyDescent="0.2">
      <c r="A28" s="85">
        <v>5</v>
      </c>
      <c r="B28" s="86" t="s">
        <v>8</v>
      </c>
      <c r="C28" s="87">
        <f t="shared" si="2"/>
        <v>0</v>
      </c>
      <c r="D28" s="88">
        <v>0</v>
      </c>
      <c r="E28" s="88">
        <v>0</v>
      </c>
      <c r="F28" s="87">
        <f t="shared" si="3"/>
        <v>0</v>
      </c>
      <c r="G28" s="88">
        <v>0</v>
      </c>
      <c r="H28" s="88">
        <v>0</v>
      </c>
      <c r="I28" s="87">
        <f t="shared" si="4"/>
        <v>0</v>
      </c>
      <c r="J28" s="88">
        <v>0</v>
      </c>
      <c r="K28" s="88">
        <v>0</v>
      </c>
      <c r="L28" s="87">
        <f t="shared" si="5"/>
        <v>0</v>
      </c>
      <c r="M28" s="89">
        <v>0</v>
      </c>
      <c r="N28" s="89">
        <v>0</v>
      </c>
    </row>
    <row r="29" spans="1:225" s="17" customFormat="1" x14ac:dyDescent="0.2">
      <c r="A29" s="60">
        <v>6</v>
      </c>
      <c r="B29" s="61" t="s">
        <v>9</v>
      </c>
      <c r="C29" s="62">
        <f t="shared" ref="C29:N29" si="10">SUM(C30:C33)</f>
        <v>25.995999999999999</v>
      </c>
      <c r="D29" s="62">
        <f t="shared" si="10"/>
        <v>25.995999999999999</v>
      </c>
      <c r="E29" s="62">
        <f t="shared" si="10"/>
        <v>0</v>
      </c>
      <c r="F29" s="62">
        <f t="shared" si="10"/>
        <v>309.45083</v>
      </c>
      <c r="G29" s="62">
        <f t="shared" si="10"/>
        <v>25.995999999999999</v>
      </c>
      <c r="H29" s="62">
        <f t="shared" si="10"/>
        <v>283.45483000000002</v>
      </c>
      <c r="I29" s="62">
        <f t="shared" si="10"/>
        <v>1772.1638</v>
      </c>
      <c r="J29" s="62">
        <f t="shared" si="10"/>
        <v>25.995999999999999</v>
      </c>
      <c r="K29" s="62">
        <f t="shared" si="10"/>
        <v>1746.1678000000002</v>
      </c>
      <c r="L29" s="62">
        <f t="shared" si="10"/>
        <v>1772.1638</v>
      </c>
      <c r="M29" s="62">
        <f t="shared" si="10"/>
        <v>25.995999999999999</v>
      </c>
      <c r="N29" s="62">
        <f t="shared" si="10"/>
        <v>1746.1678000000002</v>
      </c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  <c r="AU29" s="13"/>
      <c r="AV29" s="13"/>
      <c r="AW29" s="13"/>
      <c r="AX29" s="13"/>
      <c r="AY29" s="13"/>
      <c r="AZ29" s="13"/>
      <c r="BA29" s="13"/>
      <c r="BB29" s="13"/>
      <c r="BC29" s="13"/>
      <c r="BD29" s="13"/>
      <c r="GX29" s="13"/>
      <c r="GY29" s="13"/>
      <c r="GZ29" s="13"/>
      <c r="HA29" s="13"/>
      <c r="HB29" s="13"/>
      <c r="HC29" s="13"/>
      <c r="HD29" s="13"/>
      <c r="HE29" s="13"/>
      <c r="HF29" s="13"/>
      <c r="HG29" s="13"/>
      <c r="HH29" s="13"/>
      <c r="HI29" s="13"/>
      <c r="HJ29" s="13"/>
      <c r="HK29" s="13"/>
      <c r="HL29" s="13"/>
      <c r="HM29" s="13"/>
      <c r="HN29" s="13"/>
      <c r="HO29" s="13"/>
      <c r="HP29" s="13"/>
      <c r="HQ29" s="13"/>
    </row>
    <row r="30" spans="1:225" s="17" customFormat="1" x14ac:dyDescent="0.2">
      <c r="A30" s="59" t="s">
        <v>29</v>
      </c>
      <c r="B30" s="19" t="s">
        <v>52</v>
      </c>
      <c r="C30" s="62">
        <f>D30+E30</f>
        <v>0</v>
      </c>
      <c r="D30" s="57">
        <v>0</v>
      </c>
      <c r="E30" s="57">
        <v>0</v>
      </c>
      <c r="F30" s="62">
        <f>G30+H30</f>
        <v>283.45483000000002</v>
      </c>
      <c r="G30" s="57">
        <v>0</v>
      </c>
      <c r="H30" s="57">
        <v>283.45483000000002</v>
      </c>
      <c r="I30" s="62">
        <f>J30+K30</f>
        <v>283.45483000000002</v>
      </c>
      <c r="J30" s="57">
        <v>0</v>
      </c>
      <c r="K30" s="57">
        <f>H30</f>
        <v>283.45483000000002</v>
      </c>
      <c r="L30" s="62">
        <f>M30+N30</f>
        <v>283.45483000000002</v>
      </c>
      <c r="M30" s="57">
        <v>0</v>
      </c>
      <c r="N30" s="57">
        <f>K30</f>
        <v>283.45483000000002</v>
      </c>
      <c r="O30" s="70"/>
      <c r="P30" s="70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GX30" s="13"/>
      <c r="GY30" s="13"/>
      <c r="GZ30" s="13"/>
      <c r="HA30" s="13"/>
      <c r="HB30" s="13"/>
      <c r="HC30" s="13"/>
      <c r="HD30" s="13"/>
      <c r="HE30" s="13"/>
      <c r="HF30" s="13"/>
      <c r="HG30" s="13"/>
      <c r="HH30" s="13"/>
      <c r="HI30" s="13"/>
      <c r="HJ30" s="13"/>
      <c r="HK30" s="13"/>
      <c r="HL30" s="13"/>
      <c r="HM30" s="13"/>
      <c r="HN30" s="13"/>
      <c r="HO30" s="13"/>
      <c r="HP30" s="13"/>
      <c r="HQ30" s="13"/>
    </row>
    <row r="31" spans="1:225" s="17" customFormat="1" ht="31.5" x14ac:dyDescent="0.2">
      <c r="A31" s="59" t="s">
        <v>30</v>
      </c>
      <c r="B31" s="19" t="s">
        <v>53</v>
      </c>
      <c r="C31" s="62">
        <f t="shared" ref="C31:C34" si="11">D31+E31</f>
        <v>0</v>
      </c>
      <c r="D31" s="57">
        <v>0</v>
      </c>
      <c r="E31" s="57">
        <v>0</v>
      </c>
      <c r="F31" s="62">
        <f t="shared" ref="F31:F34" si="12">G31+H31</f>
        <v>0</v>
      </c>
      <c r="G31" s="57">
        <v>0</v>
      </c>
      <c r="H31" s="57">
        <f>0+E31</f>
        <v>0</v>
      </c>
      <c r="I31" s="62">
        <f t="shared" ref="I31:I34" si="13">J31+K31</f>
        <v>1462.71297</v>
      </c>
      <c r="J31" s="57">
        <v>0</v>
      </c>
      <c r="K31" s="57">
        <v>1462.71297</v>
      </c>
      <c r="L31" s="62">
        <f t="shared" ref="L31:L33" si="14">M31+N31</f>
        <v>1462.71297</v>
      </c>
      <c r="M31" s="57">
        <v>0</v>
      </c>
      <c r="N31" s="57">
        <f>K31</f>
        <v>1462.71297</v>
      </c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GX31" s="13"/>
      <c r="GY31" s="13"/>
      <c r="GZ31" s="13"/>
      <c r="HA31" s="13"/>
      <c r="HB31" s="13"/>
      <c r="HC31" s="13"/>
      <c r="HD31" s="13"/>
      <c r="HE31" s="13"/>
      <c r="HF31" s="13"/>
      <c r="HG31" s="13"/>
      <c r="HH31" s="13"/>
      <c r="HI31" s="13"/>
      <c r="HJ31" s="13"/>
      <c r="HK31" s="13"/>
      <c r="HL31" s="13"/>
      <c r="HM31" s="13"/>
      <c r="HN31" s="13"/>
      <c r="HO31" s="13"/>
      <c r="HP31" s="13"/>
      <c r="HQ31" s="13"/>
    </row>
    <row r="32" spans="1:225" s="17" customFormat="1" x14ac:dyDescent="0.2">
      <c r="A32" s="59" t="s">
        <v>68</v>
      </c>
      <c r="B32" s="19" t="s">
        <v>67</v>
      </c>
      <c r="C32" s="62">
        <f t="shared" si="11"/>
        <v>9.7989999999999995</v>
      </c>
      <c r="D32" s="57">
        <v>9.7989999999999995</v>
      </c>
      <c r="E32" s="57">
        <v>0</v>
      </c>
      <c r="F32" s="62">
        <f t="shared" si="12"/>
        <v>9.7989999999999995</v>
      </c>
      <c r="G32" s="57">
        <f>D32</f>
        <v>9.7989999999999995</v>
      </c>
      <c r="H32" s="57">
        <f t="shared" ref="H32:H33" si="15">0+E32</f>
        <v>0</v>
      </c>
      <c r="I32" s="62">
        <f t="shared" si="13"/>
        <v>9.7989999999999995</v>
      </c>
      <c r="J32" s="57">
        <f>G32</f>
        <v>9.7989999999999995</v>
      </c>
      <c r="K32" s="57">
        <v>0</v>
      </c>
      <c r="L32" s="62">
        <f t="shared" si="14"/>
        <v>9.7989999999999995</v>
      </c>
      <c r="M32" s="57">
        <f>J32</f>
        <v>9.7989999999999995</v>
      </c>
      <c r="N32" s="57">
        <v>0</v>
      </c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GX32" s="13"/>
      <c r="GY32" s="13"/>
      <c r="GZ32" s="13"/>
      <c r="HA32" s="13"/>
      <c r="HB32" s="13"/>
      <c r="HC32" s="13"/>
      <c r="HD32" s="13"/>
      <c r="HE32" s="13"/>
      <c r="HF32" s="13"/>
      <c r="HG32" s="13"/>
      <c r="HH32" s="13"/>
      <c r="HI32" s="13"/>
      <c r="HJ32" s="13"/>
      <c r="HK32" s="13"/>
      <c r="HL32" s="13"/>
      <c r="HM32" s="13"/>
      <c r="HN32" s="13"/>
      <c r="HO32" s="13"/>
      <c r="HP32" s="13"/>
      <c r="HQ32" s="13"/>
    </row>
    <row r="33" spans="1:225" s="17" customFormat="1" ht="31.5" x14ac:dyDescent="0.2">
      <c r="A33" s="59" t="s">
        <v>89</v>
      </c>
      <c r="B33" s="19" t="s">
        <v>70</v>
      </c>
      <c r="C33" s="62">
        <f t="shared" si="11"/>
        <v>16.196999999999999</v>
      </c>
      <c r="D33" s="57">
        <v>16.196999999999999</v>
      </c>
      <c r="E33" s="57">
        <v>0</v>
      </c>
      <c r="F33" s="62">
        <f t="shared" si="12"/>
        <v>16.196999999999999</v>
      </c>
      <c r="G33" s="57">
        <f>D33</f>
        <v>16.196999999999999</v>
      </c>
      <c r="H33" s="57">
        <f t="shared" si="15"/>
        <v>0</v>
      </c>
      <c r="I33" s="62">
        <f t="shared" si="13"/>
        <v>16.196999999999999</v>
      </c>
      <c r="J33" s="57">
        <f>G33</f>
        <v>16.196999999999999</v>
      </c>
      <c r="K33" s="57">
        <v>0</v>
      </c>
      <c r="L33" s="62">
        <f t="shared" si="14"/>
        <v>16.196999999999999</v>
      </c>
      <c r="M33" s="57">
        <f>J33</f>
        <v>16.196999999999999</v>
      </c>
      <c r="N33" s="57">
        <v>0</v>
      </c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GX33" s="13"/>
      <c r="GY33" s="13"/>
      <c r="GZ33" s="13"/>
      <c r="HA33" s="13"/>
      <c r="HB33" s="13"/>
      <c r="HC33" s="13"/>
      <c r="HD33" s="13"/>
      <c r="HE33" s="13"/>
      <c r="HF33" s="13"/>
      <c r="HG33" s="13"/>
      <c r="HH33" s="13"/>
      <c r="HI33" s="13"/>
      <c r="HJ33" s="13"/>
      <c r="HK33" s="13"/>
      <c r="HL33" s="13"/>
      <c r="HM33" s="13"/>
      <c r="HN33" s="13"/>
      <c r="HO33" s="13"/>
      <c r="HP33" s="13"/>
      <c r="HQ33" s="13"/>
    </row>
    <row r="34" spans="1:225" s="17" customFormat="1" x14ac:dyDescent="0.2">
      <c r="A34" s="85">
        <v>7</v>
      </c>
      <c r="B34" s="90" t="s">
        <v>10</v>
      </c>
      <c r="C34" s="87">
        <f t="shared" si="11"/>
        <v>0</v>
      </c>
      <c r="D34" s="88">
        <v>0</v>
      </c>
      <c r="E34" s="88">
        <v>0</v>
      </c>
      <c r="F34" s="87">
        <f t="shared" si="12"/>
        <v>0</v>
      </c>
      <c r="G34" s="88">
        <v>0</v>
      </c>
      <c r="H34" s="88">
        <v>0</v>
      </c>
      <c r="I34" s="87">
        <f t="shared" si="13"/>
        <v>0</v>
      </c>
      <c r="J34" s="88">
        <v>0</v>
      </c>
      <c r="K34" s="88">
        <v>0</v>
      </c>
      <c r="L34" s="87">
        <v>0</v>
      </c>
      <c r="M34" s="88">
        <v>0</v>
      </c>
      <c r="N34" s="88">
        <v>0</v>
      </c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GX34" s="13"/>
      <c r="GY34" s="13"/>
      <c r="GZ34" s="13"/>
      <c r="HA34" s="13"/>
      <c r="HB34" s="13"/>
      <c r="HC34" s="13"/>
      <c r="HD34" s="13"/>
      <c r="HE34" s="13"/>
      <c r="HF34" s="13"/>
      <c r="HG34" s="13"/>
      <c r="HH34" s="13"/>
      <c r="HI34" s="13"/>
      <c r="HJ34" s="13"/>
      <c r="HK34" s="13"/>
      <c r="HL34" s="13"/>
      <c r="HM34" s="13"/>
      <c r="HN34" s="13"/>
      <c r="HO34" s="13"/>
      <c r="HP34" s="13"/>
      <c r="HQ34" s="13"/>
    </row>
    <row r="35" spans="1:225" s="23" customFormat="1" x14ac:dyDescent="0.25">
      <c r="A35" s="60">
        <v>8</v>
      </c>
      <c r="B35" s="61" t="s">
        <v>13</v>
      </c>
      <c r="C35" s="62">
        <f t="shared" ref="C35:M35" si="16">SUM(C36:C45)</f>
        <v>0</v>
      </c>
      <c r="D35" s="62">
        <f t="shared" si="16"/>
        <v>0</v>
      </c>
      <c r="E35" s="62">
        <f t="shared" si="16"/>
        <v>0</v>
      </c>
      <c r="F35" s="62">
        <f>SUM(F36:F45)</f>
        <v>0</v>
      </c>
      <c r="G35" s="62">
        <f t="shared" si="16"/>
        <v>0</v>
      </c>
      <c r="H35" s="62">
        <f t="shared" si="16"/>
        <v>0</v>
      </c>
      <c r="I35" s="62">
        <f t="shared" si="16"/>
        <v>1154.2541100000001</v>
      </c>
      <c r="J35" s="62">
        <f t="shared" si="16"/>
        <v>0</v>
      </c>
      <c r="K35" s="62">
        <f t="shared" si="16"/>
        <v>1154.2541100000001</v>
      </c>
      <c r="L35" s="62">
        <f t="shared" si="16"/>
        <v>3517.9874299999997</v>
      </c>
      <c r="M35" s="62">
        <f t="shared" si="16"/>
        <v>0</v>
      </c>
      <c r="N35" s="62">
        <f>SUM(N36:N45)</f>
        <v>3517.9874299999997</v>
      </c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  <c r="CK35" s="8"/>
      <c r="CL35" s="8"/>
      <c r="CM35" s="8"/>
      <c r="CN35" s="8"/>
      <c r="CO35" s="8"/>
      <c r="CP35" s="8"/>
      <c r="CQ35" s="8"/>
      <c r="CR35" s="8"/>
      <c r="CS35" s="8"/>
      <c r="CT35" s="8"/>
      <c r="CU35" s="8"/>
      <c r="CV35" s="8"/>
      <c r="CW35" s="8"/>
      <c r="CX35" s="8"/>
      <c r="CY35" s="8"/>
      <c r="CZ35" s="8"/>
      <c r="DA35" s="8"/>
      <c r="DB35" s="8"/>
      <c r="DC35" s="8"/>
      <c r="DD35" s="8"/>
      <c r="DE35" s="8"/>
      <c r="DF35" s="8"/>
      <c r="DG35" s="8"/>
      <c r="DH35" s="8"/>
      <c r="DI35" s="8"/>
      <c r="DJ35" s="8"/>
      <c r="DK35" s="8"/>
      <c r="DL35" s="8"/>
      <c r="DM35" s="8"/>
      <c r="DN35" s="8"/>
      <c r="DO35" s="8"/>
      <c r="DP35" s="22"/>
      <c r="DQ35" s="22"/>
      <c r="DR35" s="22"/>
      <c r="DS35" s="22"/>
      <c r="DT35" s="22"/>
      <c r="DU35" s="22"/>
      <c r="DV35" s="22"/>
      <c r="DW35" s="22"/>
      <c r="DX35" s="22"/>
      <c r="DY35" s="22"/>
      <c r="DZ35" s="22"/>
      <c r="EA35" s="22"/>
      <c r="EB35" s="22"/>
      <c r="EC35" s="22"/>
      <c r="ED35" s="22"/>
      <c r="EE35" s="22"/>
      <c r="EF35" s="22"/>
      <c r="EG35" s="22"/>
      <c r="EH35" s="22"/>
      <c r="EI35" s="22"/>
      <c r="EJ35" s="22"/>
      <c r="EK35" s="22"/>
      <c r="EL35" s="22"/>
      <c r="EM35" s="22"/>
      <c r="EN35" s="22"/>
      <c r="EO35" s="22"/>
      <c r="EP35" s="22"/>
      <c r="EQ35" s="22"/>
      <c r="GW35" s="24"/>
      <c r="GX35" s="8"/>
      <c r="GY35" s="8"/>
      <c r="GZ35" s="8"/>
      <c r="HA35" s="8"/>
      <c r="HB35" s="8"/>
      <c r="HC35" s="8"/>
      <c r="HD35" s="8"/>
      <c r="HE35" s="8"/>
      <c r="HF35" s="8"/>
      <c r="HG35" s="8"/>
      <c r="HH35" s="8"/>
      <c r="HI35" s="8"/>
      <c r="HJ35" s="8"/>
      <c r="HK35" s="8"/>
      <c r="HL35" s="8"/>
      <c r="HM35" s="8"/>
      <c r="HN35" s="8"/>
      <c r="HO35" s="8"/>
      <c r="HP35" s="8"/>
      <c r="HQ35" s="8"/>
    </row>
    <row r="36" spans="1:225" s="8" customFormat="1" x14ac:dyDescent="0.25">
      <c r="A36" s="59" t="s">
        <v>34</v>
      </c>
      <c r="B36" s="21" t="s">
        <v>54</v>
      </c>
      <c r="C36" s="62">
        <f>D36+E36</f>
        <v>0</v>
      </c>
      <c r="D36" s="57">
        <v>0</v>
      </c>
      <c r="E36" s="57">
        <v>0</v>
      </c>
      <c r="F36" s="62">
        <f>G36+H36</f>
        <v>0</v>
      </c>
      <c r="G36" s="57">
        <v>0</v>
      </c>
      <c r="H36" s="57">
        <f>0+E36</f>
        <v>0</v>
      </c>
      <c r="I36" s="62">
        <f>J36+K36</f>
        <v>0</v>
      </c>
      <c r="J36" s="57">
        <v>0</v>
      </c>
      <c r="K36" s="57">
        <v>0</v>
      </c>
      <c r="L36" s="62">
        <f>M36+N36</f>
        <v>357.32188000000002</v>
      </c>
      <c r="M36" s="57">
        <v>0</v>
      </c>
      <c r="N36" s="57">
        <v>357.32188000000002</v>
      </c>
    </row>
    <row r="37" spans="1:225" s="8" customFormat="1" ht="31.5" x14ac:dyDescent="0.25">
      <c r="A37" s="59" t="s">
        <v>35</v>
      </c>
      <c r="B37" s="21" t="s">
        <v>55</v>
      </c>
      <c r="C37" s="62">
        <f t="shared" ref="C37:C45" si="17">D37+E37</f>
        <v>0</v>
      </c>
      <c r="D37" s="57">
        <v>0</v>
      </c>
      <c r="E37" s="57">
        <v>0</v>
      </c>
      <c r="F37" s="62">
        <f t="shared" ref="F37:F45" si="18">G37+H37</f>
        <v>0</v>
      </c>
      <c r="G37" s="57">
        <v>0</v>
      </c>
      <c r="H37" s="57">
        <f t="shared" ref="H37:H45" si="19">0+E37</f>
        <v>0</v>
      </c>
      <c r="I37" s="62">
        <f t="shared" ref="I37:I45" si="20">J37+K37</f>
        <v>0</v>
      </c>
      <c r="J37" s="57">
        <v>0</v>
      </c>
      <c r="K37" s="18">
        <v>0</v>
      </c>
      <c r="L37" s="62">
        <f>M37+N37</f>
        <v>143.37626</v>
      </c>
      <c r="M37" s="57">
        <v>0</v>
      </c>
      <c r="N37" s="57">
        <v>143.37626</v>
      </c>
    </row>
    <row r="38" spans="1:225" s="8" customFormat="1" x14ac:dyDescent="0.25">
      <c r="A38" s="59" t="s">
        <v>36</v>
      </c>
      <c r="B38" s="21" t="s">
        <v>56</v>
      </c>
      <c r="C38" s="62">
        <f t="shared" si="17"/>
        <v>0</v>
      </c>
      <c r="D38" s="57">
        <v>0</v>
      </c>
      <c r="E38" s="57">
        <v>0</v>
      </c>
      <c r="F38" s="62">
        <f t="shared" si="18"/>
        <v>0</v>
      </c>
      <c r="G38" s="57">
        <v>0</v>
      </c>
      <c r="H38" s="57">
        <f t="shared" si="19"/>
        <v>0</v>
      </c>
      <c r="I38" s="62">
        <f t="shared" si="20"/>
        <v>0</v>
      </c>
      <c r="J38" s="57">
        <v>0</v>
      </c>
      <c r="K38" s="18">
        <v>0</v>
      </c>
      <c r="L38" s="62">
        <f>M38+N38</f>
        <v>476.42930999999999</v>
      </c>
      <c r="M38" s="18">
        <v>0</v>
      </c>
      <c r="N38" s="18">
        <v>476.42930999999999</v>
      </c>
    </row>
    <row r="39" spans="1:225" s="8" customFormat="1" ht="31.5" x14ac:dyDescent="0.25">
      <c r="A39" s="59" t="s">
        <v>37</v>
      </c>
      <c r="B39" s="21" t="s">
        <v>57</v>
      </c>
      <c r="C39" s="62">
        <f t="shared" si="17"/>
        <v>0</v>
      </c>
      <c r="D39" s="57">
        <v>0</v>
      </c>
      <c r="E39" s="57">
        <v>0</v>
      </c>
      <c r="F39" s="62">
        <f t="shared" si="18"/>
        <v>0</v>
      </c>
      <c r="G39" s="57">
        <v>0</v>
      </c>
      <c r="H39" s="57">
        <f t="shared" si="19"/>
        <v>0</v>
      </c>
      <c r="I39" s="62">
        <f t="shared" si="20"/>
        <v>171.87166999999999</v>
      </c>
      <c r="J39" s="57">
        <v>0</v>
      </c>
      <c r="K39" s="57">
        <v>171.87166999999999</v>
      </c>
      <c r="L39" s="62">
        <f t="shared" ref="L39:L45" si="21">M39+N39</f>
        <v>171.87166999999999</v>
      </c>
      <c r="M39" s="18">
        <f t="shared" ref="M39:M42" si="22">J39</f>
        <v>0</v>
      </c>
      <c r="N39" s="18">
        <f t="shared" ref="N39:N42" si="23">K39</f>
        <v>171.87166999999999</v>
      </c>
    </row>
    <row r="40" spans="1:225" s="8" customFormat="1" ht="31.5" x14ac:dyDescent="0.25">
      <c r="A40" s="59" t="s">
        <v>38</v>
      </c>
      <c r="B40" s="21" t="s">
        <v>58</v>
      </c>
      <c r="C40" s="62">
        <f t="shared" si="17"/>
        <v>0</v>
      </c>
      <c r="D40" s="57">
        <v>0</v>
      </c>
      <c r="E40" s="57">
        <v>0</v>
      </c>
      <c r="F40" s="62">
        <f t="shared" si="18"/>
        <v>0</v>
      </c>
      <c r="G40" s="57">
        <v>0</v>
      </c>
      <c r="H40" s="57">
        <f t="shared" si="19"/>
        <v>0</v>
      </c>
      <c r="I40" s="62">
        <f t="shared" si="20"/>
        <v>133.20077000000001</v>
      </c>
      <c r="J40" s="57">
        <v>0</v>
      </c>
      <c r="K40" s="57">
        <v>133.20077000000001</v>
      </c>
      <c r="L40" s="62">
        <f t="shared" si="21"/>
        <v>133.20077000000001</v>
      </c>
      <c r="M40" s="18">
        <f t="shared" si="22"/>
        <v>0</v>
      </c>
      <c r="N40" s="18">
        <f t="shared" si="23"/>
        <v>133.20077000000001</v>
      </c>
    </row>
    <row r="41" spans="1:225" s="8" customFormat="1" ht="31.5" x14ac:dyDescent="0.25">
      <c r="A41" s="59" t="s">
        <v>39</v>
      </c>
      <c r="B41" s="21" t="s">
        <v>59</v>
      </c>
      <c r="C41" s="62">
        <f t="shared" si="17"/>
        <v>0</v>
      </c>
      <c r="D41" s="57">
        <v>0</v>
      </c>
      <c r="E41" s="57">
        <v>0</v>
      </c>
      <c r="F41" s="62">
        <f t="shared" si="18"/>
        <v>0</v>
      </c>
      <c r="G41" s="57">
        <v>0</v>
      </c>
      <c r="H41" s="57">
        <f t="shared" si="19"/>
        <v>0</v>
      </c>
      <c r="I41" s="62">
        <f t="shared" si="20"/>
        <v>163.87029999999999</v>
      </c>
      <c r="J41" s="57">
        <v>0</v>
      </c>
      <c r="K41" s="57">
        <v>163.87029999999999</v>
      </c>
      <c r="L41" s="62">
        <f t="shared" si="21"/>
        <v>163.87029999999999</v>
      </c>
      <c r="M41" s="18">
        <f t="shared" si="22"/>
        <v>0</v>
      </c>
      <c r="N41" s="18">
        <f t="shared" si="23"/>
        <v>163.87029999999999</v>
      </c>
    </row>
    <row r="42" spans="1:225" s="8" customFormat="1" ht="31.5" x14ac:dyDescent="0.25">
      <c r="A42" s="59" t="s">
        <v>40</v>
      </c>
      <c r="B42" s="21" t="s">
        <v>60</v>
      </c>
      <c r="C42" s="62">
        <f t="shared" si="17"/>
        <v>0</v>
      </c>
      <c r="D42" s="57">
        <v>0</v>
      </c>
      <c r="E42" s="57">
        <v>0</v>
      </c>
      <c r="F42" s="62">
        <f t="shared" si="18"/>
        <v>0</v>
      </c>
      <c r="G42" s="57">
        <v>0</v>
      </c>
      <c r="H42" s="57">
        <f t="shared" si="19"/>
        <v>0</v>
      </c>
      <c r="I42" s="62">
        <f t="shared" si="20"/>
        <v>685.31137000000001</v>
      </c>
      <c r="J42" s="57">
        <v>0</v>
      </c>
      <c r="K42" s="57">
        <v>685.31137000000001</v>
      </c>
      <c r="L42" s="62">
        <f t="shared" si="21"/>
        <v>685.31137000000001</v>
      </c>
      <c r="M42" s="18">
        <f t="shared" si="22"/>
        <v>0</v>
      </c>
      <c r="N42" s="18">
        <f t="shared" si="23"/>
        <v>685.31137000000001</v>
      </c>
    </row>
    <row r="43" spans="1:225" s="8" customFormat="1" ht="31.5" x14ac:dyDescent="0.25">
      <c r="A43" s="59" t="s">
        <v>41</v>
      </c>
      <c r="B43" s="21" t="s">
        <v>61</v>
      </c>
      <c r="C43" s="62">
        <f t="shared" si="17"/>
        <v>0</v>
      </c>
      <c r="D43" s="57">
        <v>0</v>
      </c>
      <c r="E43" s="57">
        <v>0</v>
      </c>
      <c r="F43" s="62">
        <f t="shared" si="18"/>
        <v>0</v>
      </c>
      <c r="G43" s="57">
        <v>0</v>
      </c>
      <c r="H43" s="57">
        <f t="shared" si="19"/>
        <v>0</v>
      </c>
      <c r="I43" s="62">
        <f t="shared" si="20"/>
        <v>0</v>
      </c>
      <c r="J43" s="57">
        <v>0</v>
      </c>
      <c r="K43" s="57">
        <v>0</v>
      </c>
      <c r="L43" s="62">
        <f t="shared" si="21"/>
        <v>941.97221000000002</v>
      </c>
      <c r="M43" s="18">
        <v>0</v>
      </c>
      <c r="N43" s="18">
        <v>941.97221000000002</v>
      </c>
    </row>
    <row r="44" spans="1:225" s="8" customFormat="1" ht="31.5" x14ac:dyDescent="0.25">
      <c r="A44" s="59" t="s">
        <v>42</v>
      </c>
      <c r="B44" s="21" t="s">
        <v>62</v>
      </c>
      <c r="C44" s="62">
        <f t="shared" si="17"/>
        <v>0</v>
      </c>
      <c r="D44" s="57">
        <v>0</v>
      </c>
      <c r="E44" s="57">
        <v>0</v>
      </c>
      <c r="F44" s="62">
        <f t="shared" si="18"/>
        <v>0</v>
      </c>
      <c r="G44" s="57">
        <v>0</v>
      </c>
      <c r="H44" s="57">
        <f t="shared" si="19"/>
        <v>0</v>
      </c>
      <c r="I44" s="62">
        <f t="shared" si="20"/>
        <v>0</v>
      </c>
      <c r="J44" s="57">
        <v>0</v>
      </c>
      <c r="K44" s="57">
        <v>0</v>
      </c>
      <c r="L44" s="62">
        <f t="shared" si="21"/>
        <v>358.93808000000001</v>
      </c>
      <c r="M44" s="18">
        <v>0</v>
      </c>
      <c r="N44" s="18">
        <v>358.93808000000001</v>
      </c>
    </row>
    <row r="45" spans="1:225" s="8" customFormat="1" ht="31.5" x14ac:dyDescent="0.25">
      <c r="A45" s="59" t="s">
        <v>43</v>
      </c>
      <c r="B45" s="21" t="s">
        <v>63</v>
      </c>
      <c r="C45" s="62">
        <f t="shared" si="17"/>
        <v>0</v>
      </c>
      <c r="D45" s="57">
        <v>0</v>
      </c>
      <c r="E45" s="57">
        <v>0</v>
      </c>
      <c r="F45" s="62">
        <f t="shared" si="18"/>
        <v>0</v>
      </c>
      <c r="G45" s="57">
        <v>0</v>
      </c>
      <c r="H45" s="57">
        <f t="shared" si="19"/>
        <v>0</v>
      </c>
      <c r="I45" s="62">
        <f t="shared" si="20"/>
        <v>0</v>
      </c>
      <c r="J45" s="57">
        <v>0</v>
      </c>
      <c r="K45" s="57">
        <v>0</v>
      </c>
      <c r="L45" s="62">
        <f t="shared" si="21"/>
        <v>85.695580000000007</v>
      </c>
      <c r="M45" s="18">
        <v>0</v>
      </c>
      <c r="N45" s="18">
        <v>85.695580000000007</v>
      </c>
    </row>
    <row r="46" spans="1:225" s="26" customFormat="1" ht="20.25" x14ac:dyDescent="0.3">
      <c r="A46" s="68"/>
      <c r="B46" s="69" t="s">
        <v>11</v>
      </c>
      <c r="C46" s="67">
        <f t="shared" ref="C46:N46" si="24">C35+C29+C11</f>
        <v>804.00690000000009</v>
      </c>
      <c r="D46" s="67">
        <f t="shared" si="24"/>
        <v>398.05399999999997</v>
      </c>
      <c r="E46" s="67">
        <f t="shared" si="24"/>
        <v>405.9529</v>
      </c>
      <c r="F46" s="67">
        <f t="shared" si="24"/>
        <v>1874.4009299999996</v>
      </c>
      <c r="G46" s="67">
        <f t="shared" si="24"/>
        <v>895.59799999999996</v>
      </c>
      <c r="H46" s="67">
        <f t="shared" si="24"/>
        <v>978.80292999999995</v>
      </c>
      <c r="I46" s="67">
        <f t="shared" si="24"/>
        <v>6415.8950000000004</v>
      </c>
      <c r="J46" s="67">
        <f t="shared" si="24"/>
        <v>1479.5900000000001</v>
      </c>
      <c r="K46" s="67">
        <f t="shared" si="24"/>
        <v>4936.3050000000003</v>
      </c>
      <c r="L46" s="67">
        <f t="shared" si="24"/>
        <v>9277.0943200000002</v>
      </c>
      <c r="M46" s="67">
        <f t="shared" si="24"/>
        <v>1977.056</v>
      </c>
      <c r="N46" s="67">
        <f t="shared" si="24"/>
        <v>7300.0383200000006</v>
      </c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/>
      <c r="AH46" s="25"/>
      <c r="AI46" s="25"/>
      <c r="AJ46" s="25"/>
      <c r="AK46" s="25"/>
      <c r="AL46" s="25"/>
      <c r="AM46" s="25"/>
      <c r="AN46" s="25"/>
      <c r="AO46" s="25"/>
      <c r="AP46" s="25"/>
      <c r="AQ46" s="25"/>
      <c r="AR46" s="25"/>
      <c r="AS46" s="25"/>
      <c r="AT46" s="25"/>
      <c r="AU46" s="25"/>
      <c r="AV46" s="25"/>
      <c r="AW46" s="25"/>
      <c r="AX46" s="25"/>
      <c r="AY46" s="25"/>
      <c r="AZ46" s="25"/>
      <c r="BA46" s="25"/>
      <c r="BB46" s="25"/>
      <c r="BC46" s="25"/>
      <c r="BD46" s="25"/>
      <c r="GX46" s="25"/>
      <c r="GY46" s="25"/>
      <c r="GZ46" s="25"/>
      <c r="HA46" s="25"/>
      <c r="HB46" s="25"/>
      <c r="HC46" s="25"/>
      <c r="HD46" s="25"/>
      <c r="HE46" s="25"/>
      <c r="HF46" s="25"/>
      <c r="HG46" s="25"/>
      <c r="HH46" s="25"/>
      <c r="HI46" s="25"/>
      <c r="HJ46" s="25"/>
      <c r="HK46" s="25"/>
      <c r="HL46" s="25"/>
      <c r="HM46" s="25"/>
      <c r="HN46" s="25"/>
      <c r="HO46" s="25"/>
      <c r="HP46" s="25"/>
      <c r="HQ46" s="25"/>
    </row>
    <row r="47" spans="1:225" x14ac:dyDescent="0.25">
      <c r="B47" s="27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</row>
    <row r="48" spans="1:225" x14ac:dyDescent="0.25">
      <c r="B48" s="27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</row>
    <row r="49" spans="1:225" x14ac:dyDescent="0.25">
      <c r="B49" s="27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</row>
    <row r="50" spans="1:225" ht="23.25" x14ac:dyDescent="0.35">
      <c r="B50" s="27"/>
      <c r="C50" s="28"/>
      <c r="D50" s="45" t="s">
        <v>22</v>
      </c>
      <c r="E50" s="45"/>
      <c r="F50" s="45"/>
      <c r="G50" s="45"/>
      <c r="H50" s="45"/>
      <c r="I50" s="45"/>
      <c r="J50" s="45"/>
      <c r="K50" s="46" t="s">
        <v>92</v>
      </c>
      <c r="L50" s="28"/>
      <c r="M50" s="28"/>
      <c r="N50" s="28"/>
    </row>
    <row r="51" spans="1:225" ht="23.25" x14ac:dyDescent="0.35">
      <c r="B51" s="27"/>
      <c r="C51" s="28"/>
      <c r="D51" s="45"/>
      <c r="E51" s="45"/>
      <c r="F51" s="45"/>
      <c r="G51" s="45"/>
      <c r="H51" s="45"/>
      <c r="I51" s="45"/>
      <c r="J51" s="45"/>
      <c r="K51" s="46"/>
      <c r="L51" s="28"/>
      <c r="M51" s="28"/>
      <c r="N51" s="28"/>
    </row>
    <row r="52" spans="1:225" s="32" customFormat="1" ht="18.75" x14ac:dyDescent="0.3">
      <c r="A52" s="29"/>
      <c r="B52" s="47" t="s">
        <v>93</v>
      </c>
      <c r="C52" s="48"/>
      <c r="D52" s="48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1"/>
      <c r="AU52" s="31"/>
      <c r="AV52" s="31"/>
      <c r="AW52" s="31"/>
      <c r="AX52" s="31"/>
      <c r="AY52" s="31"/>
      <c r="AZ52" s="31"/>
      <c r="BA52" s="31"/>
      <c r="BB52" s="31"/>
      <c r="BC52" s="31"/>
      <c r="BD52" s="31"/>
      <c r="GX52" s="31"/>
      <c r="GY52" s="31"/>
      <c r="GZ52" s="31"/>
      <c r="HA52" s="31"/>
      <c r="HB52" s="31"/>
      <c r="HC52" s="31"/>
      <c r="HD52" s="31"/>
      <c r="HE52" s="31"/>
      <c r="HF52" s="31"/>
      <c r="HG52" s="31"/>
      <c r="HH52" s="31"/>
      <c r="HI52" s="31"/>
      <c r="HJ52" s="31"/>
      <c r="HK52" s="31"/>
      <c r="HL52" s="31"/>
      <c r="HM52" s="31"/>
      <c r="HN52" s="31"/>
      <c r="HO52" s="31"/>
      <c r="HP52" s="31"/>
      <c r="HQ52" s="31"/>
    </row>
    <row r="53" spans="1:225" s="32" customFormat="1" ht="18.75" x14ac:dyDescent="0.3">
      <c r="A53" s="29"/>
      <c r="B53" s="47" t="s">
        <v>94</v>
      </c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1"/>
      <c r="AU53" s="31"/>
      <c r="AV53" s="31"/>
      <c r="AW53" s="31"/>
      <c r="AX53" s="31"/>
      <c r="AY53" s="31"/>
      <c r="AZ53" s="31"/>
      <c r="BA53" s="31"/>
      <c r="BB53" s="31"/>
      <c r="BC53" s="31"/>
      <c r="BD53" s="31"/>
      <c r="GX53" s="31"/>
      <c r="GY53" s="31"/>
      <c r="GZ53" s="31"/>
      <c r="HA53" s="31"/>
      <c r="HB53" s="31"/>
      <c r="HC53" s="31"/>
      <c r="HD53" s="31"/>
      <c r="HE53" s="31"/>
      <c r="HF53" s="31"/>
      <c r="HG53" s="31"/>
      <c r="HH53" s="31"/>
      <c r="HI53" s="31"/>
      <c r="HJ53" s="31"/>
      <c r="HK53" s="31"/>
      <c r="HL53" s="31"/>
      <c r="HM53" s="31"/>
      <c r="HN53" s="31"/>
      <c r="HO53" s="31"/>
      <c r="HP53" s="31"/>
      <c r="HQ53" s="31"/>
    </row>
    <row r="54" spans="1:225" s="32" customFormat="1" ht="18.75" x14ac:dyDescent="0.3">
      <c r="A54" s="29"/>
      <c r="B54" s="5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  <c r="AZ54" s="31"/>
      <c r="BA54" s="31"/>
      <c r="BB54" s="31"/>
      <c r="BC54" s="31"/>
      <c r="BD54" s="31"/>
      <c r="GX54" s="31"/>
      <c r="GY54" s="31"/>
      <c r="GZ54" s="31"/>
      <c r="HA54" s="31"/>
      <c r="HB54" s="31"/>
      <c r="HC54" s="31"/>
      <c r="HD54" s="31"/>
      <c r="HE54" s="31"/>
      <c r="HF54" s="31"/>
      <c r="HG54" s="31"/>
      <c r="HH54" s="31"/>
      <c r="HI54" s="31"/>
      <c r="HJ54" s="31"/>
      <c r="HK54" s="31"/>
      <c r="HL54" s="31"/>
      <c r="HM54" s="31"/>
      <c r="HN54" s="31"/>
      <c r="HO54" s="31"/>
      <c r="HP54" s="31"/>
      <c r="HQ54" s="31"/>
    </row>
    <row r="55" spans="1:225" s="32" customFormat="1" ht="18.75" x14ac:dyDescent="0.3">
      <c r="A55" s="29"/>
      <c r="B55" s="126"/>
      <c r="C55" s="126"/>
      <c r="D55" s="5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  <c r="AZ55" s="31"/>
      <c r="BA55" s="31"/>
      <c r="BB55" s="31"/>
      <c r="BC55" s="31"/>
      <c r="BD55" s="31"/>
      <c r="GX55" s="31"/>
      <c r="GY55" s="31"/>
      <c r="GZ55" s="31"/>
      <c r="HA55" s="31"/>
      <c r="HB55" s="31"/>
      <c r="HC55" s="31"/>
      <c r="HD55" s="31"/>
      <c r="HE55" s="31"/>
      <c r="HF55" s="31"/>
      <c r="HG55" s="31"/>
      <c r="HH55" s="31"/>
      <c r="HI55" s="31"/>
      <c r="HJ55" s="31"/>
      <c r="HK55" s="31"/>
      <c r="HL55" s="31"/>
      <c r="HM55" s="31"/>
      <c r="HN55" s="31"/>
      <c r="HO55" s="31"/>
      <c r="HP55" s="31"/>
      <c r="HQ55" s="31"/>
    </row>
    <row r="56" spans="1:225" s="32" customFormat="1" ht="18.75" x14ac:dyDescent="0.3">
      <c r="A56" s="29"/>
      <c r="B56" s="36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1"/>
      <c r="AU56" s="31"/>
      <c r="AV56" s="31"/>
      <c r="AW56" s="31"/>
      <c r="AX56" s="31"/>
      <c r="AY56" s="31"/>
      <c r="AZ56" s="31"/>
      <c r="BA56" s="31"/>
      <c r="BB56" s="31"/>
      <c r="BC56" s="31"/>
      <c r="BD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</row>
    <row r="57" spans="1:225" s="8" customFormat="1" x14ac:dyDescent="0.25">
      <c r="A57" s="3"/>
      <c r="B57" s="37"/>
      <c r="C57" s="28"/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  <c r="BZ57" s="9"/>
      <c r="CA57" s="9"/>
      <c r="CB57" s="9"/>
      <c r="CC57" s="9"/>
      <c r="CD57" s="9"/>
      <c r="CE57" s="9"/>
      <c r="CF57" s="9"/>
      <c r="CG57" s="9"/>
      <c r="CH57" s="9"/>
      <c r="CI57" s="9"/>
      <c r="CJ57" s="9"/>
      <c r="CK57" s="9"/>
      <c r="CL57" s="9"/>
      <c r="CM57" s="9"/>
      <c r="CN57" s="9"/>
      <c r="CO57" s="9"/>
      <c r="CP57" s="9"/>
      <c r="CQ57" s="9"/>
      <c r="CR57" s="9"/>
      <c r="CS57" s="9"/>
      <c r="CT57" s="9"/>
      <c r="CU57" s="9"/>
      <c r="CV57" s="9"/>
      <c r="CW57" s="9"/>
      <c r="CX57" s="9"/>
      <c r="CY57" s="9"/>
      <c r="CZ57" s="9"/>
      <c r="DA57" s="9"/>
      <c r="DB57" s="9"/>
      <c r="DC57" s="9"/>
      <c r="DD57" s="9"/>
      <c r="DE57" s="9"/>
      <c r="DF57" s="9"/>
      <c r="DG57" s="9"/>
      <c r="DH57" s="9"/>
      <c r="DI57" s="9"/>
      <c r="DJ57" s="9"/>
      <c r="DK57" s="9"/>
      <c r="DL57" s="9"/>
      <c r="DM57" s="9"/>
      <c r="DN57" s="9"/>
      <c r="DO57" s="9"/>
      <c r="DP57" s="9"/>
      <c r="DQ57" s="9"/>
      <c r="DR57" s="9"/>
      <c r="DS57" s="9"/>
      <c r="DT57" s="9"/>
      <c r="DU57" s="9"/>
      <c r="DV57" s="9"/>
      <c r="DW57" s="9"/>
      <c r="DX57" s="9"/>
      <c r="DY57" s="9"/>
      <c r="DZ57" s="9"/>
      <c r="EA57" s="9"/>
      <c r="EB57" s="9"/>
      <c r="EC57" s="9"/>
      <c r="ED57" s="9"/>
      <c r="EE57" s="9"/>
      <c r="EF57" s="9"/>
      <c r="EG57" s="9"/>
      <c r="EH57" s="9"/>
      <c r="EI57" s="9"/>
      <c r="EJ57" s="9"/>
      <c r="EK57" s="9"/>
      <c r="EL57" s="9"/>
      <c r="EM57" s="9"/>
      <c r="EN57" s="9"/>
      <c r="EO57" s="9"/>
      <c r="EP57" s="9"/>
      <c r="EQ57" s="9"/>
      <c r="ER57" s="9"/>
      <c r="ES57" s="9"/>
      <c r="ET57" s="9"/>
      <c r="EU57" s="9"/>
      <c r="EV57" s="9"/>
      <c r="EW57" s="9"/>
      <c r="EX57" s="9"/>
      <c r="EY57" s="9"/>
      <c r="EZ57" s="9"/>
      <c r="FA57" s="9"/>
      <c r="FB57" s="9"/>
      <c r="FC57" s="9"/>
      <c r="FD57" s="9"/>
      <c r="FE57" s="9"/>
      <c r="FF57" s="9"/>
      <c r="FG57" s="9"/>
      <c r="FH57" s="9"/>
      <c r="FI57" s="9"/>
      <c r="FJ57" s="9"/>
      <c r="FK57" s="9"/>
      <c r="FL57" s="9"/>
      <c r="FM57" s="9"/>
      <c r="FN57" s="9"/>
      <c r="FO57" s="9"/>
      <c r="FP57" s="9"/>
      <c r="FQ57" s="9"/>
      <c r="FR57" s="9"/>
      <c r="FS57" s="9"/>
      <c r="FT57" s="9"/>
      <c r="FU57" s="9"/>
      <c r="FV57" s="9"/>
      <c r="FW57" s="9"/>
      <c r="FX57" s="9"/>
      <c r="FY57" s="9"/>
      <c r="FZ57" s="9"/>
      <c r="GA57" s="9"/>
      <c r="GB57" s="9"/>
      <c r="GC57" s="9"/>
      <c r="GD57" s="9"/>
      <c r="GE57" s="9"/>
      <c r="GF57" s="9"/>
      <c r="GG57" s="9"/>
      <c r="GH57" s="9"/>
      <c r="GI57" s="9"/>
      <c r="GJ57" s="9"/>
      <c r="GK57" s="9"/>
      <c r="GL57" s="9"/>
      <c r="GM57" s="9"/>
      <c r="GN57" s="9"/>
      <c r="GO57" s="9"/>
      <c r="GP57" s="9"/>
      <c r="GQ57" s="9"/>
      <c r="GR57" s="9"/>
      <c r="GS57" s="9"/>
      <c r="GT57" s="9"/>
      <c r="GU57" s="9"/>
      <c r="GV57" s="9"/>
      <c r="GW57" s="9"/>
    </row>
    <row r="58" spans="1:225" s="8" customFormat="1" x14ac:dyDescent="0.25">
      <c r="A58" s="3"/>
      <c r="B58" s="27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  <c r="CD58" s="9"/>
      <c r="CE58" s="9"/>
      <c r="CF58" s="9"/>
      <c r="CG58" s="9"/>
      <c r="CH58" s="9"/>
      <c r="CI58" s="9"/>
      <c r="CJ58" s="9"/>
      <c r="CK58" s="9"/>
      <c r="CL58" s="9"/>
      <c r="CM58" s="9"/>
      <c r="CN58" s="9"/>
      <c r="CO58" s="9"/>
      <c r="CP58" s="9"/>
      <c r="CQ58" s="9"/>
      <c r="CR58" s="9"/>
      <c r="CS58" s="9"/>
      <c r="CT58" s="9"/>
      <c r="CU58" s="9"/>
      <c r="CV58" s="9"/>
      <c r="CW58" s="9"/>
      <c r="CX58" s="9"/>
      <c r="CY58" s="9"/>
      <c r="CZ58" s="9"/>
      <c r="DA58" s="9"/>
      <c r="DB58" s="9"/>
      <c r="DC58" s="9"/>
      <c r="DD58" s="9"/>
      <c r="DE58" s="9"/>
      <c r="DF58" s="9"/>
      <c r="DG58" s="9"/>
      <c r="DH58" s="9"/>
      <c r="DI58" s="9"/>
      <c r="DJ58" s="9"/>
      <c r="DK58" s="9"/>
      <c r="DL58" s="9"/>
      <c r="DM58" s="9"/>
      <c r="DN58" s="9"/>
      <c r="DO58" s="9"/>
      <c r="DP58" s="9"/>
      <c r="DQ58" s="9"/>
      <c r="DR58" s="9"/>
      <c r="DS58" s="9"/>
      <c r="DT58" s="9"/>
      <c r="DU58" s="9"/>
      <c r="DV58" s="9"/>
      <c r="DW58" s="9"/>
      <c r="DX58" s="9"/>
      <c r="DY58" s="9"/>
      <c r="DZ58" s="9"/>
      <c r="EA58" s="9"/>
      <c r="EB58" s="9"/>
      <c r="EC58" s="9"/>
      <c r="ED58" s="9"/>
      <c r="EE58" s="9"/>
      <c r="EF58" s="9"/>
      <c r="EG58" s="9"/>
      <c r="EH58" s="9"/>
      <c r="EI58" s="9"/>
      <c r="EJ58" s="9"/>
      <c r="EK58" s="9"/>
      <c r="EL58" s="9"/>
      <c r="EM58" s="9"/>
      <c r="EN58" s="9"/>
      <c r="EO58" s="9"/>
      <c r="EP58" s="9"/>
      <c r="EQ58" s="9"/>
      <c r="ER58" s="9"/>
      <c r="ES58" s="9"/>
      <c r="ET58" s="9"/>
      <c r="EU58" s="9"/>
      <c r="EV58" s="9"/>
      <c r="EW58" s="9"/>
      <c r="EX58" s="9"/>
      <c r="EY58" s="9"/>
      <c r="EZ58" s="9"/>
      <c r="FA58" s="9"/>
      <c r="FB58" s="9"/>
      <c r="FC58" s="9"/>
      <c r="FD58" s="9"/>
      <c r="FE58" s="9"/>
      <c r="FF58" s="9"/>
      <c r="FG58" s="9"/>
      <c r="FH58" s="9"/>
      <c r="FI58" s="9"/>
      <c r="FJ58" s="9"/>
      <c r="FK58" s="9"/>
      <c r="FL58" s="9"/>
      <c r="FM58" s="9"/>
      <c r="FN58" s="9"/>
      <c r="FO58" s="9"/>
      <c r="FP58" s="9"/>
      <c r="FQ58" s="9"/>
      <c r="FR58" s="9"/>
      <c r="FS58" s="9"/>
      <c r="FT58" s="9"/>
      <c r="FU58" s="9"/>
      <c r="FV58" s="9"/>
      <c r="FW58" s="9"/>
      <c r="FX58" s="9"/>
      <c r="FY58" s="9"/>
      <c r="FZ58" s="9"/>
      <c r="GA58" s="9"/>
      <c r="GB58" s="9"/>
      <c r="GC58" s="9"/>
      <c r="GD58" s="9"/>
      <c r="GE58" s="9"/>
      <c r="GF58" s="9"/>
      <c r="GG58" s="9"/>
      <c r="GH58" s="9"/>
      <c r="GI58" s="9"/>
      <c r="GJ58" s="9"/>
      <c r="GK58" s="9"/>
      <c r="GL58" s="9"/>
      <c r="GM58" s="9"/>
      <c r="GN58" s="9"/>
      <c r="GO58" s="9"/>
      <c r="GP58" s="9"/>
      <c r="GQ58" s="9"/>
      <c r="GR58" s="9"/>
      <c r="GS58" s="9"/>
      <c r="GT58" s="9"/>
      <c r="GU58" s="9"/>
      <c r="GV58" s="9"/>
      <c r="GW58" s="9"/>
    </row>
    <row r="59" spans="1:225" s="8" customFormat="1" x14ac:dyDescent="0.25">
      <c r="A59" s="3"/>
      <c r="B59" s="27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BE59" s="9"/>
      <c r="BF59" s="9"/>
      <c r="BG59" s="9"/>
      <c r="BH59" s="9"/>
      <c r="BI59" s="9"/>
      <c r="BJ59" s="9"/>
      <c r="BK59" s="9"/>
      <c r="BL59" s="9"/>
      <c r="BM59" s="9"/>
      <c r="BN59" s="9"/>
      <c r="BO59" s="9"/>
      <c r="BP59" s="9"/>
      <c r="BQ59" s="9"/>
      <c r="BR59" s="9"/>
      <c r="BS59" s="9"/>
      <c r="BT59" s="9"/>
      <c r="BU59" s="9"/>
      <c r="BV59" s="9"/>
      <c r="BW59" s="9"/>
      <c r="BX59" s="9"/>
      <c r="BY59" s="9"/>
      <c r="BZ59" s="9"/>
      <c r="CA59" s="9"/>
      <c r="CB59" s="9"/>
      <c r="CC59" s="9"/>
      <c r="CD59" s="9"/>
      <c r="CE59" s="9"/>
      <c r="CF59" s="9"/>
      <c r="CG59" s="9"/>
      <c r="CH59" s="9"/>
      <c r="CI59" s="9"/>
      <c r="CJ59" s="9"/>
      <c r="CK59" s="9"/>
      <c r="CL59" s="9"/>
      <c r="CM59" s="9"/>
      <c r="CN59" s="9"/>
      <c r="CO59" s="9"/>
      <c r="CP59" s="9"/>
      <c r="CQ59" s="9"/>
      <c r="CR59" s="9"/>
      <c r="CS59" s="9"/>
      <c r="CT59" s="9"/>
      <c r="CU59" s="9"/>
      <c r="CV59" s="9"/>
      <c r="CW59" s="9"/>
      <c r="CX59" s="9"/>
      <c r="CY59" s="9"/>
      <c r="CZ59" s="9"/>
      <c r="DA59" s="9"/>
      <c r="DB59" s="9"/>
      <c r="DC59" s="9"/>
      <c r="DD59" s="9"/>
      <c r="DE59" s="9"/>
      <c r="DF59" s="9"/>
      <c r="DG59" s="9"/>
      <c r="DH59" s="9"/>
      <c r="DI59" s="9"/>
      <c r="DJ59" s="9"/>
      <c r="DK59" s="9"/>
      <c r="DL59" s="9"/>
      <c r="DM59" s="9"/>
      <c r="DN59" s="9"/>
      <c r="DO59" s="9"/>
      <c r="DP59" s="9"/>
      <c r="DQ59" s="9"/>
      <c r="DR59" s="9"/>
      <c r="DS59" s="9"/>
      <c r="DT59" s="9"/>
      <c r="DU59" s="9"/>
      <c r="DV59" s="9"/>
      <c r="DW59" s="9"/>
      <c r="DX59" s="9"/>
      <c r="DY59" s="9"/>
      <c r="DZ59" s="9"/>
      <c r="EA59" s="9"/>
      <c r="EB59" s="9"/>
      <c r="EC59" s="9"/>
      <c r="ED59" s="9"/>
      <c r="EE59" s="9"/>
      <c r="EF59" s="9"/>
      <c r="EG59" s="9"/>
      <c r="EH59" s="9"/>
      <c r="EI59" s="9"/>
      <c r="EJ59" s="9"/>
      <c r="EK59" s="9"/>
      <c r="EL59" s="9"/>
      <c r="EM59" s="9"/>
      <c r="EN59" s="9"/>
      <c r="EO59" s="9"/>
      <c r="EP59" s="9"/>
      <c r="EQ59" s="9"/>
      <c r="ER59" s="9"/>
      <c r="ES59" s="9"/>
      <c r="ET59" s="9"/>
      <c r="EU59" s="9"/>
      <c r="EV59" s="9"/>
      <c r="EW59" s="9"/>
      <c r="EX59" s="9"/>
      <c r="EY59" s="9"/>
      <c r="EZ59" s="9"/>
      <c r="FA59" s="9"/>
      <c r="FB59" s="9"/>
      <c r="FC59" s="9"/>
      <c r="FD59" s="9"/>
      <c r="FE59" s="9"/>
      <c r="FF59" s="9"/>
      <c r="FG59" s="9"/>
      <c r="FH59" s="9"/>
      <c r="FI59" s="9"/>
      <c r="FJ59" s="9"/>
      <c r="FK59" s="9"/>
      <c r="FL59" s="9"/>
      <c r="FM59" s="9"/>
      <c r="FN59" s="9"/>
      <c r="FO59" s="9"/>
      <c r="FP59" s="9"/>
      <c r="FQ59" s="9"/>
      <c r="FR59" s="9"/>
      <c r="FS59" s="9"/>
      <c r="FT59" s="9"/>
      <c r="FU59" s="9"/>
      <c r="FV59" s="9"/>
      <c r="FW59" s="9"/>
      <c r="FX59" s="9"/>
      <c r="FY59" s="9"/>
      <c r="FZ59" s="9"/>
      <c r="GA59" s="9"/>
      <c r="GB59" s="9"/>
      <c r="GC59" s="9"/>
      <c r="GD59" s="9"/>
      <c r="GE59" s="9"/>
      <c r="GF59" s="9"/>
      <c r="GG59" s="9"/>
      <c r="GH59" s="9"/>
      <c r="GI59" s="9"/>
      <c r="GJ59" s="9"/>
      <c r="GK59" s="9"/>
      <c r="GL59" s="9"/>
      <c r="GM59" s="9"/>
      <c r="GN59" s="9"/>
      <c r="GO59" s="9"/>
      <c r="GP59" s="9"/>
      <c r="GQ59" s="9"/>
      <c r="GR59" s="9"/>
      <c r="GS59" s="9"/>
      <c r="GT59" s="9"/>
      <c r="GU59" s="9"/>
      <c r="GV59" s="9"/>
      <c r="GW59" s="9"/>
    </row>
    <row r="60" spans="1:225" s="8" customFormat="1" x14ac:dyDescent="0.25">
      <c r="A60" s="3"/>
      <c r="B60" s="27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9"/>
      <c r="BY60" s="9"/>
      <c r="BZ60" s="9"/>
      <c r="CA60" s="9"/>
      <c r="CB60" s="9"/>
      <c r="CC60" s="9"/>
      <c r="CD60" s="9"/>
      <c r="CE60" s="9"/>
      <c r="CF60" s="9"/>
      <c r="CG60" s="9"/>
      <c r="CH60" s="9"/>
      <c r="CI60" s="9"/>
      <c r="CJ60" s="9"/>
      <c r="CK60" s="9"/>
      <c r="CL60" s="9"/>
      <c r="CM60" s="9"/>
      <c r="CN60" s="9"/>
      <c r="CO60" s="9"/>
      <c r="CP60" s="9"/>
      <c r="CQ60" s="9"/>
      <c r="CR60" s="9"/>
      <c r="CS60" s="9"/>
      <c r="CT60" s="9"/>
      <c r="CU60" s="9"/>
      <c r="CV60" s="9"/>
      <c r="CW60" s="9"/>
      <c r="CX60" s="9"/>
      <c r="CY60" s="9"/>
      <c r="CZ60" s="9"/>
      <c r="DA60" s="9"/>
      <c r="DB60" s="9"/>
      <c r="DC60" s="9"/>
      <c r="DD60" s="9"/>
      <c r="DE60" s="9"/>
      <c r="DF60" s="9"/>
      <c r="DG60" s="9"/>
      <c r="DH60" s="9"/>
      <c r="DI60" s="9"/>
      <c r="DJ60" s="9"/>
      <c r="DK60" s="9"/>
      <c r="DL60" s="9"/>
      <c r="DM60" s="9"/>
      <c r="DN60" s="9"/>
      <c r="DO60" s="9"/>
      <c r="DP60" s="9"/>
      <c r="DQ60" s="9"/>
      <c r="DR60" s="9"/>
      <c r="DS60" s="9"/>
      <c r="DT60" s="9"/>
      <c r="DU60" s="9"/>
      <c r="DV60" s="9"/>
      <c r="DW60" s="9"/>
      <c r="DX60" s="9"/>
      <c r="DY60" s="9"/>
      <c r="DZ60" s="9"/>
      <c r="EA60" s="9"/>
      <c r="EB60" s="9"/>
      <c r="EC60" s="9"/>
      <c r="ED60" s="9"/>
      <c r="EE60" s="9"/>
      <c r="EF60" s="9"/>
      <c r="EG60" s="9"/>
      <c r="EH60" s="9"/>
      <c r="EI60" s="9"/>
      <c r="EJ60" s="9"/>
      <c r="EK60" s="9"/>
      <c r="EL60" s="9"/>
      <c r="EM60" s="9"/>
      <c r="EN60" s="9"/>
      <c r="EO60" s="9"/>
      <c r="EP60" s="9"/>
      <c r="EQ60" s="9"/>
      <c r="ER60" s="9"/>
      <c r="ES60" s="9"/>
      <c r="ET60" s="9"/>
      <c r="EU60" s="9"/>
      <c r="EV60" s="9"/>
      <c r="EW60" s="9"/>
      <c r="EX60" s="9"/>
      <c r="EY60" s="9"/>
      <c r="EZ60" s="9"/>
      <c r="FA60" s="9"/>
      <c r="FB60" s="9"/>
      <c r="FC60" s="9"/>
      <c r="FD60" s="9"/>
      <c r="FE60" s="9"/>
      <c r="FF60" s="9"/>
      <c r="FG60" s="9"/>
      <c r="FH60" s="9"/>
      <c r="FI60" s="9"/>
      <c r="FJ60" s="9"/>
      <c r="FK60" s="9"/>
      <c r="FL60" s="9"/>
      <c r="FM60" s="9"/>
      <c r="FN60" s="9"/>
      <c r="FO60" s="9"/>
      <c r="FP60" s="9"/>
      <c r="FQ60" s="9"/>
      <c r="FR60" s="9"/>
      <c r="FS60" s="9"/>
      <c r="FT60" s="9"/>
      <c r="FU60" s="9"/>
      <c r="FV60" s="9"/>
      <c r="FW60" s="9"/>
      <c r="FX60" s="9"/>
      <c r="FY60" s="9"/>
      <c r="FZ60" s="9"/>
      <c r="GA60" s="9"/>
      <c r="GB60" s="9"/>
      <c r="GC60" s="9"/>
      <c r="GD60" s="9"/>
      <c r="GE60" s="9"/>
      <c r="GF60" s="9"/>
      <c r="GG60" s="9"/>
      <c r="GH60" s="9"/>
      <c r="GI60" s="9"/>
      <c r="GJ60" s="9"/>
      <c r="GK60" s="9"/>
      <c r="GL60" s="9"/>
      <c r="GM60" s="9"/>
      <c r="GN60" s="9"/>
      <c r="GO60" s="9"/>
      <c r="GP60" s="9"/>
      <c r="GQ60" s="9"/>
      <c r="GR60" s="9"/>
      <c r="GS60" s="9"/>
      <c r="GT60" s="9"/>
      <c r="GU60" s="9"/>
      <c r="GV60" s="9"/>
      <c r="GW60" s="9"/>
    </row>
    <row r="61" spans="1:225" s="8" customFormat="1" x14ac:dyDescent="0.25">
      <c r="A61" s="3"/>
      <c r="B61" s="27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  <c r="CP61" s="9"/>
      <c r="CQ61" s="9"/>
      <c r="CR61" s="9"/>
      <c r="CS61" s="9"/>
      <c r="CT61" s="9"/>
      <c r="CU61" s="9"/>
      <c r="CV61" s="9"/>
      <c r="CW61" s="9"/>
      <c r="CX61" s="9"/>
      <c r="CY61" s="9"/>
      <c r="CZ61" s="9"/>
      <c r="DA61" s="9"/>
      <c r="DB61" s="9"/>
      <c r="DC61" s="9"/>
      <c r="DD61" s="9"/>
      <c r="DE61" s="9"/>
      <c r="DF61" s="9"/>
      <c r="DG61" s="9"/>
      <c r="DH61" s="9"/>
      <c r="DI61" s="9"/>
      <c r="DJ61" s="9"/>
      <c r="DK61" s="9"/>
      <c r="DL61" s="9"/>
      <c r="DM61" s="9"/>
      <c r="DN61" s="9"/>
      <c r="DO61" s="9"/>
      <c r="DP61" s="9"/>
      <c r="DQ61" s="9"/>
      <c r="DR61" s="9"/>
      <c r="DS61" s="9"/>
      <c r="DT61" s="9"/>
      <c r="DU61" s="9"/>
      <c r="DV61" s="9"/>
      <c r="DW61" s="9"/>
      <c r="DX61" s="9"/>
      <c r="DY61" s="9"/>
      <c r="DZ61" s="9"/>
      <c r="EA61" s="9"/>
      <c r="EB61" s="9"/>
      <c r="EC61" s="9"/>
      <c r="ED61" s="9"/>
      <c r="EE61" s="9"/>
      <c r="EF61" s="9"/>
      <c r="EG61" s="9"/>
      <c r="EH61" s="9"/>
      <c r="EI61" s="9"/>
      <c r="EJ61" s="9"/>
      <c r="EK61" s="9"/>
      <c r="EL61" s="9"/>
      <c r="EM61" s="9"/>
      <c r="EN61" s="9"/>
      <c r="EO61" s="9"/>
      <c r="EP61" s="9"/>
      <c r="EQ61" s="9"/>
      <c r="ER61" s="9"/>
      <c r="ES61" s="9"/>
      <c r="ET61" s="9"/>
      <c r="EU61" s="9"/>
      <c r="EV61" s="9"/>
      <c r="EW61" s="9"/>
      <c r="EX61" s="9"/>
      <c r="EY61" s="9"/>
      <c r="EZ61" s="9"/>
      <c r="FA61" s="9"/>
      <c r="FB61" s="9"/>
      <c r="FC61" s="9"/>
      <c r="FD61" s="9"/>
      <c r="FE61" s="9"/>
      <c r="FF61" s="9"/>
      <c r="FG61" s="9"/>
      <c r="FH61" s="9"/>
      <c r="FI61" s="9"/>
      <c r="FJ61" s="9"/>
      <c r="FK61" s="9"/>
      <c r="FL61" s="9"/>
      <c r="FM61" s="9"/>
      <c r="FN61" s="9"/>
      <c r="FO61" s="9"/>
      <c r="FP61" s="9"/>
      <c r="FQ61" s="9"/>
      <c r="FR61" s="9"/>
      <c r="FS61" s="9"/>
      <c r="FT61" s="9"/>
      <c r="FU61" s="9"/>
      <c r="FV61" s="9"/>
      <c r="FW61" s="9"/>
      <c r="FX61" s="9"/>
      <c r="FY61" s="9"/>
      <c r="FZ61" s="9"/>
      <c r="GA61" s="9"/>
      <c r="GB61" s="9"/>
      <c r="GC61" s="9"/>
      <c r="GD61" s="9"/>
      <c r="GE61" s="9"/>
      <c r="GF61" s="9"/>
      <c r="GG61" s="9"/>
      <c r="GH61" s="9"/>
      <c r="GI61" s="9"/>
      <c r="GJ61" s="9"/>
      <c r="GK61" s="9"/>
      <c r="GL61" s="9"/>
      <c r="GM61" s="9"/>
      <c r="GN61" s="9"/>
      <c r="GO61" s="9"/>
      <c r="GP61" s="9"/>
      <c r="GQ61" s="9"/>
      <c r="GR61" s="9"/>
      <c r="GS61" s="9"/>
      <c r="GT61" s="9"/>
      <c r="GU61" s="9"/>
      <c r="GV61" s="9"/>
      <c r="GW61" s="9"/>
    </row>
    <row r="62" spans="1:225" s="8" customFormat="1" x14ac:dyDescent="0.25">
      <c r="A62" s="3"/>
      <c r="B62" s="27"/>
      <c r="C62" s="28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9"/>
      <c r="CN62" s="9"/>
      <c r="CO62" s="9"/>
      <c r="CP62" s="9"/>
      <c r="CQ62" s="9"/>
      <c r="CR62" s="9"/>
      <c r="CS62" s="9"/>
      <c r="CT62" s="9"/>
      <c r="CU62" s="9"/>
      <c r="CV62" s="9"/>
      <c r="CW62" s="9"/>
      <c r="CX62" s="9"/>
      <c r="CY62" s="9"/>
      <c r="CZ62" s="9"/>
      <c r="DA62" s="9"/>
      <c r="DB62" s="9"/>
      <c r="DC62" s="9"/>
      <c r="DD62" s="9"/>
      <c r="DE62" s="9"/>
      <c r="DF62" s="9"/>
      <c r="DG62" s="9"/>
      <c r="DH62" s="9"/>
      <c r="DI62" s="9"/>
      <c r="DJ62" s="9"/>
      <c r="DK62" s="9"/>
      <c r="DL62" s="9"/>
      <c r="DM62" s="9"/>
      <c r="DN62" s="9"/>
      <c r="DO62" s="9"/>
      <c r="DP62" s="9"/>
      <c r="DQ62" s="9"/>
      <c r="DR62" s="9"/>
      <c r="DS62" s="9"/>
      <c r="DT62" s="9"/>
      <c r="DU62" s="9"/>
      <c r="DV62" s="9"/>
      <c r="DW62" s="9"/>
      <c r="DX62" s="9"/>
      <c r="DY62" s="9"/>
      <c r="DZ62" s="9"/>
      <c r="EA62" s="9"/>
      <c r="EB62" s="9"/>
      <c r="EC62" s="9"/>
      <c r="ED62" s="9"/>
      <c r="EE62" s="9"/>
      <c r="EF62" s="9"/>
      <c r="EG62" s="9"/>
      <c r="EH62" s="9"/>
      <c r="EI62" s="9"/>
      <c r="EJ62" s="9"/>
      <c r="EK62" s="9"/>
      <c r="EL62" s="9"/>
      <c r="EM62" s="9"/>
      <c r="EN62" s="9"/>
      <c r="EO62" s="9"/>
      <c r="EP62" s="9"/>
      <c r="EQ62" s="9"/>
      <c r="ER62" s="9"/>
      <c r="ES62" s="9"/>
      <c r="ET62" s="9"/>
      <c r="EU62" s="9"/>
      <c r="EV62" s="9"/>
      <c r="EW62" s="9"/>
      <c r="EX62" s="9"/>
      <c r="EY62" s="9"/>
      <c r="EZ62" s="9"/>
      <c r="FA62" s="9"/>
      <c r="FB62" s="9"/>
      <c r="FC62" s="9"/>
      <c r="FD62" s="9"/>
      <c r="FE62" s="9"/>
      <c r="FF62" s="9"/>
      <c r="FG62" s="9"/>
      <c r="FH62" s="9"/>
      <c r="FI62" s="9"/>
      <c r="FJ62" s="9"/>
      <c r="FK62" s="9"/>
      <c r="FL62" s="9"/>
      <c r="FM62" s="9"/>
      <c r="FN62" s="9"/>
      <c r="FO62" s="9"/>
      <c r="FP62" s="9"/>
      <c r="FQ62" s="9"/>
      <c r="FR62" s="9"/>
      <c r="FS62" s="9"/>
      <c r="FT62" s="9"/>
      <c r="FU62" s="9"/>
      <c r="FV62" s="9"/>
      <c r="FW62" s="9"/>
      <c r="FX62" s="9"/>
      <c r="FY62" s="9"/>
      <c r="FZ62" s="9"/>
      <c r="GA62" s="9"/>
      <c r="GB62" s="9"/>
      <c r="GC62" s="9"/>
      <c r="GD62" s="9"/>
      <c r="GE62" s="9"/>
      <c r="GF62" s="9"/>
      <c r="GG62" s="9"/>
      <c r="GH62" s="9"/>
      <c r="GI62" s="9"/>
      <c r="GJ62" s="9"/>
      <c r="GK62" s="9"/>
      <c r="GL62" s="9"/>
      <c r="GM62" s="9"/>
      <c r="GN62" s="9"/>
      <c r="GO62" s="9"/>
      <c r="GP62" s="9"/>
      <c r="GQ62" s="9"/>
      <c r="GR62" s="9"/>
      <c r="GS62" s="9"/>
      <c r="GT62" s="9"/>
      <c r="GU62" s="9"/>
      <c r="GV62" s="9"/>
      <c r="GW62" s="9"/>
    </row>
    <row r="63" spans="1:225" s="8" customFormat="1" x14ac:dyDescent="0.25">
      <c r="A63" s="3"/>
      <c r="B63" s="27"/>
      <c r="C63" s="28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9"/>
      <c r="CN63" s="9"/>
      <c r="CO63" s="9"/>
      <c r="CP63" s="9"/>
      <c r="CQ63" s="9"/>
      <c r="CR63" s="9"/>
      <c r="CS63" s="9"/>
      <c r="CT63" s="9"/>
      <c r="CU63" s="9"/>
      <c r="CV63" s="9"/>
      <c r="CW63" s="9"/>
      <c r="CX63" s="9"/>
      <c r="CY63" s="9"/>
      <c r="CZ63" s="9"/>
      <c r="DA63" s="9"/>
      <c r="DB63" s="9"/>
      <c r="DC63" s="9"/>
      <c r="DD63" s="9"/>
      <c r="DE63" s="9"/>
      <c r="DF63" s="9"/>
      <c r="DG63" s="9"/>
      <c r="DH63" s="9"/>
      <c r="DI63" s="9"/>
      <c r="DJ63" s="9"/>
      <c r="DK63" s="9"/>
      <c r="DL63" s="9"/>
      <c r="DM63" s="9"/>
      <c r="DN63" s="9"/>
      <c r="DO63" s="9"/>
      <c r="DP63" s="9"/>
      <c r="DQ63" s="9"/>
      <c r="DR63" s="9"/>
      <c r="DS63" s="9"/>
      <c r="DT63" s="9"/>
      <c r="DU63" s="9"/>
      <c r="DV63" s="9"/>
      <c r="DW63" s="9"/>
      <c r="DX63" s="9"/>
      <c r="DY63" s="9"/>
      <c r="DZ63" s="9"/>
      <c r="EA63" s="9"/>
      <c r="EB63" s="9"/>
      <c r="EC63" s="9"/>
      <c r="ED63" s="9"/>
      <c r="EE63" s="9"/>
      <c r="EF63" s="9"/>
      <c r="EG63" s="9"/>
      <c r="EH63" s="9"/>
      <c r="EI63" s="9"/>
      <c r="EJ63" s="9"/>
      <c r="EK63" s="9"/>
      <c r="EL63" s="9"/>
      <c r="EM63" s="9"/>
      <c r="EN63" s="9"/>
      <c r="EO63" s="9"/>
      <c r="EP63" s="9"/>
      <c r="EQ63" s="9"/>
      <c r="ER63" s="9"/>
      <c r="ES63" s="9"/>
      <c r="ET63" s="9"/>
      <c r="EU63" s="9"/>
      <c r="EV63" s="9"/>
      <c r="EW63" s="9"/>
      <c r="EX63" s="9"/>
      <c r="EY63" s="9"/>
      <c r="EZ63" s="9"/>
      <c r="FA63" s="9"/>
      <c r="FB63" s="9"/>
      <c r="FC63" s="9"/>
      <c r="FD63" s="9"/>
      <c r="FE63" s="9"/>
      <c r="FF63" s="9"/>
      <c r="FG63" s="9"/>
      <c r="FH63" s="9"/>
      <c r="FI63" s="9"/>
      <c r="FJ63" s="9"/>
      <c r="FK63" s="9"/>
      <c r="FL63" s="9"/>
      <c r="FM63" s="9"/>
      <c r="FN63" s="9"/>
      <c r="FO63" s="9"/>
      <c r="FP63" s="9"/>
      <c r="FQ63" s="9"/>
      <c r="FR63" s="9"/>
      <c r="FS63" s="9"/>
      <c r="FT63" s="9"/>
      <c r="FU63" s="9"/>
      <c r="FV63" s="9"/>
      <c r="FW63" s="9"/>
      <c r="FX63" s="9"/>
      <c r="FY63" s="9"/>
      <c r="FZ63" s="9"/>
      <c r="GA63" s="9"/>
      <c r="GB63" s="9"/>
      <c r="GC63" s="9"/>
      <c r="GD63" s="9"/>
      <c r="GE63" s="9"/>
      <c r="GF63" s="9"/>
      <c r="GG63" s="9"/>
      <c r="GH63" s="9"/>
      <c r="GI63" s="9"/>
      <c r="GJ63" s="9"/>
      <c r="GK63" s="9"/>
      <c r="GL63" s="9"/>
      <c r="GM63" s="9"/>
      <c r="GN63" s="9"/>
      <c r="GO63" s="9"/>
      <c r="GP63" s="9"/>
      <c r="GQ63" s="9"/>
      <c r="GR63" s="9"/>
      <c r="GS63" s="9"/>
      <c r="GT63" s="9"/>
      <c r="GU63" s="9"/>
      <c r="GV63" s="9"/>
      <c r="GW63" s="9"/>
    </row>
    <row r="64" spans="1:225" s="8" customFormat="1" x14ac:dyDescent="0.25">
      <c r="A64" s="3"/>
      <c r="B64" s="27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9"/>
      <c r="BP64" s="9"/>
      <c r="BQ64" s="9"/>
      <c r="BR64" s="9"/>
      <c r="BS64" s="9"/>
      <c r="BT64" s="9"/>
      <c r="BU64" s="9"/>
      <c r="BV64" s="9"/>
      <c r="BW64" s="9"/>
      <c r="BX64" s="9"/>
      <c r="BY64" s="9"/>
      <c r="BZ64" s="9"/>
      <c r="CA64" s="9"/>
      <c r="CB64" s="9"/>
      <c r="CC64" s="9"/>
      <c r="CD64" s="9"/>
      <c r="CE64" s="9"/>
      <c r="CF64" s="9"/>
      <c r="CG64" s="9"/>
      <c r="CH64" s="9"/>
      <c r="CI64" s="9"/>
      <c r="CJ64" s="9"/>
      <c r="CK64" s="9"/>
      <c r="CL64" s="9"/>
      <c r="CM64" s="9"/>
      <c r="CN64" s="9"/>
      <c r="CO64" s="9"/>
      <c r="CP64" s="9"/>
      <c r="CQ64" s="9"/>
      <c r="CR64" s="9"/>
      <c r="CS64" s="9"/>
      <c r="CT64" s="9"/>
      <c r="CU64" s="9"/>
      <c r="CV64" s="9"/>
      <c r="CW64" s="9"/>
      <c r="CX64" s="9"/>
      <c r="CY64" s="9"/>
      <c r="CZ64" s="9"/>
      <c r="DA64" s="9"/>
      <c r="DB64" s="9"/>
      <c r="DC64" s="9"/>
      <c r="DD64" s="9"/>
      <c r="DE64" s="9"/>
      <c r="DF64" s="9"/>
      <c r="DG64" s="9"/>
      <c r="DH64" s="9"/>
      <c r="DI64" s="9"/>
      <c r="DJ64" s="9"/>
      <c r="DK64" s="9"/>
      <c r="DL64" s="9"/>
      <c r="DM64" s="9"/>
      <c r="DN64" s="9"/>
      <c r="DO64" s="9"/>
      <c r="DP64" s="9"/>
      <c r="DQ64" s="9"/>
      <c r="DR64" s="9"/>
      <c r="DS64" s="9"/>
      <c r="DT64" s="9"/>
      <c r="DU64" s="9"/>
      <c r="DV64" s="9"/>
      <c r="DW64" s="9"/>
      <c r="DX64" s="9"/>
      <c r="DY64" s="9"/>
      <c r="DZ64" s="9"/>
      <c r="EA64" s="9"/>
      <c r="EB64" s="9"/>
      <c r="EC64" s="9"/>
      <c r="ED64" s="9"/>
      <c r="EE64" s="9"/>
      <c r="EF64" s="9"/>
      <c r="EG64" s="9"/>
      <c r="EH64" s="9"/>
      <c r="EI64" s="9"/>
      <c r="EJ64" s="9"/>
      <c r="EK64" s="9"/>
      <c r="EL64" s="9"/>
      <c r="EM64" s="9"/>
      <c r="EN64" s="9"/>
      <c r="EO64" s="9"/>
      <c r="EP64" s="9"/>
      <c r="EQ64" s="9"/>
      <c r="ER64" s="9"/>
      <c r="ES64" s="9"/>
      <c r="ET64" s="9"/>
      <c r="EU64" s="9"/>
      <c r="EV64" s="9"/>
      <c r="EW64" s="9"/>
      <c r="EX64" s="9"/>
      <c r="EY64" s="9"/>
      <c r="EZ64" s="9"/>
      <c r="FA64" s="9"/>
      <c r="FB64" s="9"/>
      <c r="FC64" s="9"/>
      <c r="FD64" s="9"/>
      <c r="FE64" s="9"/>
      <c r="FF64" s="9"/>
      <c r="FG64" s="9"/>
      <c r="FH64" s="9"/>
      <c r="FI64" s="9"/>
      <c r="FJ64" s="9"/>
      <c r="FK64" s="9"/>
      <c r="FL64" s="9"/>
      <c r="FM64" s="9"/>
      <c r="FN64" s="9"/>
      <c r="FO64" s="9"/>
      <c r="FP64" s="9"/>
      <c r="FQ64" s="9"/>
      <c r="FR64" s="9"/>
      <c r="FS64" s="9"/>
      <c r="FT64" s="9"/>
      <c r="FU64" s="9"/>
      <c r="FV64" s="9"/>
      <c r="FW64" s="9"/>
      <c r="FX64" s="9"/>
      <c r="FY64" s="9"/>
      <c r="FZ64" s="9"/>
      <c r="GA64" s="9"/>
      <c r="GB64" s="9"/>
      <c r="GC64" s="9"/>
      <c r="GD64" s="9"/>
      <c r="GE64" s="9"/>
      <c r="GF64" s="9"/>
      <c r="GG64" s="9"/>
      <c r="GH64" s="9"/>
      <c r="GI64" s="9"/>
      <c r="GJ64" s="9"/>
      <c r="GK64" s="9"/>
      <c r="GL64" s="9"/>
      <c r="GM64" s="9"/>
      <c r="GN64" s="9"/>
      <c r="GO64" s="9"/>
      <c r="GP64" s="9"/>
      <c r="GQ64" s="9"/>
      <c r="GR64" s="9"/>
      <c r="GS64" s="9"/>
      <c r="GT64" s="9"/>
      <c r="GU64" s="9"/>
      <c r="GV64" s="9"/>
      <c r="GW64" s="9"/>
    </row>
    <row r="65" spans="1:205" s="8" customFormat="1" x14ac:dyDescent="0.25">
      <c r="A65" s="3"/>
      <c r="B65" s="27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  <c r="CS65" s="9"/>
      <c r="CT65" s="9"/>
      <c r="CU65" s="9"/>
      <c r="CV65" s="9"/>
      <c r="CW65" s="9"/>
      <c r="CX65" s="9"/>
      <c r="CY65" s="9"/>
      <c r="CZ65" s="9"/>
      <c r="DA65" s="9"/>
      <c r="DB65" s="9"/>
      <c r="DC65" s="9"/>
      <c r="DD65" s="9"/>
      <c r="DE65" s="9"/>
      <c r="DF65" s="9"/>
      <c r="DG65" s="9"/>
      <c r="DH65" s="9"/>
      <c r="DI65" s="9"/>
      <c r="DJ65" s="9"/>
      <c r="DK65" s="9"/>
      <c r="DL65" s="9"/>
      <c r="DM65" s="9"/>
      <c r="DN65" s="9"/>
      <c r="DO65" s="9"/>
      <c r="DP65" s="9"/>
      <c r="DQ65" s="9"/>
      <c r="DR65" s="9"/>
      <c r="DS65" s="9"/>
      <c r="DT65" s="9"/>
      <c r="DU65" s="9"/>
      <c r="DV65" s="9"/>
      <c r="DW65" s="9"/>
      <c r="DX65" s="9"/>
      <c r="DY65" s="9"/>
      <c r="DZ65" s="9"/>
      <c r="EA65" s="9"/>
      <c r="EB65" s="9"/>
      <c r="EC65" s="9"/>
      <c r="ED65" s="9"/>
      <c r="EE65" s="9"/>
      <c r="EF65" s="9"/>
      <c r="EG65" s="9"/>
      <c r="EH65" s="9"/>
      <c r="EI65" s="9"/>
      <c r="EJ65" s="9"/>
      <c r="EK65" s="9"/>
      <c r="EL65" s="9"/>
      <c r="EM65" s="9"/>
      <c r="EN65" s="9"/>
      <c r="EO65" s="9"/>
      <c r="EP65" s="9"/>
      <c r="EQ65" s="9"/>
      <c r="ER65" s="9"/>
      <c r="ES65" s="9"/>
      <c r="ET65" s="9"/>
      <c r="EU65" s="9"/>
      <c r="EV65" s="9"/>
      <c r="EW65" s="9"/>
      <c r="EX65" s="9"/>
      <c r="EY65" s="9"/>
      <c r="EZ65" s="9"/>
      <c r="FA65" s="9"/>
      <c r="FB65" s="9"/>
      <c r="FC65" s="9"/>
      <c r="FD65" s="9"/>
      <c r="FE65" s="9"/>
      <c r="FF65" s="9"/>
      <c r="FG65" s="9"/>
      <c r="FH65" s="9"/>
      <c r="FI65" s="9"/>
      <c r="FJ65" s="9"/>
      <c r="FK65" s="9"/>
      <c r="FL65" s="9"/>
      <c r="FM65" s="9"/>
      <c r="FN65" s="9"/>
      <c r="FO65" s="9"/>
      <c r="FP65" s="9"/>
      <c r="FQ65" s="9"/>
      <c r="FR65" s="9"/>
      <c r="FS65" s="9"/>
      <c r="FT65" s="9"/>
      <c r="FU65" s="9"/>
      <c r="FV65" s="9"/>
      <c r="FW65" s="9"/>
      <c r="FX65" s="9"/>
      <c r="FY65" s="9"/>
      <c r="FZ65" s="9"/>
      <c r="GA65" s="9"/>
      <c r="GB65" s="9"/>
      <c r="GC65" s="9"/>
      <c r="GD65" s="9"/>
      <c r="GE65" s="9"/>
      <c r="GF65" s="9"/>
      <c r="GG65" s="9"/>
      <c r="GH65" s="9"/>
      <c r="GI65" s="9"/>
      <c r="GJ65" s="9"/>
      <c r="GK65" s="9"/>
      <c r="GL65" s="9"/>
      <c r="GM65" s="9"/>
      <c r="GN65" s="9"/>
      <c r="GO65" s="9"/>
      <c r="GP65" s="9"/>
      <c r="GQ65" s="9"/>
      <c r="GR65" s="9"/>
      <c r="GS65" s="9"/>
      <c r="GT65" s="9"/>
      <c r="GU65" s="9"/>
      <c r="GV65" s="9"/>
      <c r="GW65" s="9"/>
    </row>
  </sheetData>
  <mergeCells count="17">
    <mergeCell ref="B55:C55"/>
    <mergeCell ref="F7:F8"/>
    <mergeCell ref="G7:H7"/>
    <mergeCell ref="I7:I8"/>
    <mergeCell ref="J7:K7"/>
    <mergeCell ref="L7:L8"/>
    <mergeCell ref="M7:N7"/>
    <mergeCell ref="A3:N3"/>
    <mergeCell ref="A5:A8"/>
    <mergeCell ref="B5:B8"/>
    <mergeCell ref="C5:N5"/>
    <mergeCell ref="C6:E6"/>
    <mergeCell ref="F6:H6"/>
    <mergeCell ref="I6:K6"/>
    <mergeCell ref="L6:N6"/>
    <mergeCell ref="C7:C8"/>
    <mergeCell ref="D7:E7"/>
  </mergeCells>
  <printOptions horizontalCentered="1"/>
  <pageMargins left="0.19685039370078741" right="0.19685039370078741" top="0.98425196850393704" bottom="0.39370078740157483" header="0.15748031496062992" footer="0.19685039370078741"/>
  <pageSetup paperSize="9" scale="65" fitToHeight="0" orientation="landscape" blackAndWhite="1" r:id="rId1"/>
  <headerFooter alignWithMargins="0"/>
  <rowBreaks count="1" manualBreakCount="1">
    <brk id="55" max="21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Q43"/>
  <sheetViews>
    <sheetView zoomScale="75" zoomScaleNormal="75" zoomScaleSheetLayoutView="87" workbookViewId="0">
      <pane xSplit="2" ySplit="8" topLeftCell="C9" activePane="bottomRight" state="frozen"/>
      <selection pane="topRight" activeCell="C1" sqref="C1"/>
      <selection pane="bottomLeft" activeCell="A6" sqref="A6"/>
      <selection pane="bottomRight" activeCell="H24" sqref="H24"/>
    </sheetView>
  </sheetViews>
  <sheetFormatPr defaultRowHeight="15.75" x14ac:dyDescent="0.25"/>
  <cols>
    <col min="1" max="1" width="6.140625" style="3" customWidth="1"/>
    <col min="2" max="2" width="28.42578125" style="37" customWidth="1"/>
    <col min="3" max="3" width="13.5703125" style="5" customWidth="1"/>
    <col min="4" max="4" width="15.85546875" style="5" customWidth="1"/>
    <col min="5" max="5" width="14.140625" style="5" customWidth="1"/>
    <col min="6" max="6" width="13.140625" style="5" customWidth="1"/>
    <col min="7" max="7" width="14.28515625" style="5" customWidth="1"/>
    <col min="8" max="8" width="12.42578125" style="5" customWidth="1"/>
    <col min="9" max="9" width="15.28515625" style="5" customWidth="1"/>
    <col min="10" max="10" width="13" style="5" bestFit="1" customWidth="1"/>
    <col min="11" max="11" width="14.7109375" style="5" customWidth="1"/>
    <col min="12" max="12" width="18.42578125" style="5" customWidth="1"/>
    <col min="13" max="13" width="17.42578125" style="5" customWidth="1"/>
    <col min="14" max="14" width="15.85546875" style="5" customWidth="1"/>
    <col min="15" max="15" width="13.42578125" style="8" customWidth="1"/>
    <col min="16" max="16" width="13.7109375" style="8" customWidth="1"/>
    <col min="17" max="17" width="13.42578125" style="8" customWidth="1"/>
    <col min="18" max="18" width="14" style="8" customWidth="1"/>
    <col min="19" max="19" width="13" style="8" bestFit="1" customWidth="1"/>
    <col min="20" max="20" width="13.5703125" style="8" customWidth="1"/>
    <col min="21" max="21" width="12.85546875" style="8" customWidth="1"/>
    <col min="22" max="22" width="13" style="8" bestFit="1" customWidth="1"/>
    <col min="23" max="23" width="15.28515625" style="8" customWidth="1"/>
    <col min="24" max="24" width="14.7109375" style="8" customWidth="1"/>
    <col min="25" max="25" width="13" style="8" bestFit="1" customWidth="1"/>
    <col min="26" max="26" width="18" style="8" customWidth="1"/>
    <col min="27" max="27" width="13" style="8" customWidth="1"/>
    <col min="28" max="28" width="15.5703125" style="8" customWidth="1"/>
    <col min="29" max="56" width="9.140625" style="8"/>
    <col min="57" max="205" width="9.140625" style="9"/>
    <col min="206" max="225" width="9.140625" style="8"/>
    <col min="226" max="16384" width="9.140625" style="9"/>
  </cols>
  <sheetData>
    <row r="1" spans="1:225" x14ac:dyDescent="0.25">
      <c r="AA1" s="8" t="s">
        <v>25</v>
      </c>
    </row>
    <row r="3" spans="1:225" s="2" customFormat="1" ht="26.25" customHeight="1" x14ac:dyDescent="0.3">
      <c r="A3" s="131" t="s">
        <v>102</v>
      </c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131"/>
      <c r="V3" s="131"/>
      <c r="W3" s="131"/>
      <c r="X3" s="131"/>
      <c r="Y3" s="131"/>
      <c r="Z3" s="131"/>
      <c r="AA3" s="131"/>
      <c r="AB3" s="13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</row>
    <row r="4" spans="1:225" x14ac:dyDescent="0.25">
      <c r="B4" s="4"/>
      <c r="N4" s="6"/>
      <c r="O4" s="7"/>
      <c r="P4" s="7"/>
      <c r="Q4" s="7"/>
      <c r="AB4" s="6" t="s">
        <v>0</v>
      </c>
    </row>
    <row r="5" spans="1:225" s="11" customFormat="1" ht="18" customHeight="1" x14ac:dyDescent="0.2">
      <c r="A5" s="129" t="s">
        <v>1</v>
      </c>
      <c r="B5" s="129"/>
      <c r="C5" s="123" t="s">
        <v>14</v>
      </c>
      <c r="D5" s="123"/>
      <c r="E5" s="130"/>
      <c r="F5" s="130"/>
      <c r="G5" s="130"/>
      <c r="H5" s="130"/>
      <c r="I5" s="130"/>
      <c r="J5" s="130"/>
      <c r="K5" s="130"/>
      <c r="L5" s="130"/>
      <c r="M5" s="130"/>
      <c r="N5" s="130"/>
      <c r="O5" s="123" t="s">
        <v>21</v>
      </c>
      <c r="P5" s="123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2" t="s">
        <v>2</v>
      </c>
      <c r="AB5" s="132" t="s">
        <v>3</v>
      </c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</row>
    <row r="6" spans="1:225" s="11" customFormat="1" ht="18.75" customHeight="1" x14ac:dyDescent="0.2">
      <c r="A6" s="129"/>
      <c r="B6" s="129"/>
      <c r="C6" s="123" t="s">
        <v>15</v>
      </c>
      <c r="D6" s="123"/>
      <c r="E6" s="123"/>
      <c r="F6" s="123" t="s">
        <v>16</v>
      </c>
      <c r="G6" s="123"/>
      <c r="H6" s="123"/>
      <c r="I6" s="123" t="s">
        <v>17</v>
      </c>
      <c r="J6" s="123"/>
      <c r="K6" s="123"/>
      <c r="L6" s="123" t="s">
        <v>18</v>
      </c>
      <c r="M6" s="123"/>
      <c r="N6" s="123"/>
      <c r="O6" s="123" t="s">
        <v>15</v>
      </c>
      <c r="P6" s="123"/>
      <c r="Q6" s="123"/>
      <c r="R6" s="123" t="s">
        <v>16</v>
      </c>
      <c r="S6" s="123"/>
      <c r="T6" s="123"/>
      <c r="U6" s="123" t="s">
        <v>17</v>
      </c>
      <c r="V6" s="123"/>
      <c r="W6" s="123"/>
      <c r="X6" s="123" t="s">
        <v>18</v>
      </c>
      <c r="Y6" s="123"/>
      <c r="Z6" s="123"/>
      <c r="AA6" s="133"/>
      <c r="AB6" s="133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GX6" s="10"/>
      <c r="GY6" s="10"/>
      <c r="GZ6" s="10"/>
      <c r="HA6" s="10"/>
      <c r="HB6" s="10"/>
      <c r="HC6" s="10"/>
      <c r="HD6" s="10"/>
      <c r="HE6" s="10"/>
      <c r="HF6" s="10"/>
      <c r="HG6" s="10"/>
      <c r="HH6" s="10"/>
      <c r="HI6" s="10"/>
      <c r="HJ6" s="10"/>
      <c r="HK6" s="10"/>
      <c r="HL6" s="10"/>
      <c r="HM6" s="10"/>
      <c r="HN6" s="10"/>
      <c r="HO6" s="10"/>
      <c r="HP6" s="10"/>
      <c r="HQ6" s="10"/>
    </row>
    <row r="7" spans="1:225" s="11" customFormat="1" ht="18.75" customHeight="1" x14ac:dyDescent="0.2">
      <c r="A7" s="129"/>
      <c r="B7" s="129"/>
      <c r="C7" s="123" t="s">
        <v>4</v>
      </c>
      <c r="D7" s="123" t="s">
        <v>12</v>
      </c>
      <c r="E7" s="123"/>
      <c r="F7" s="123" t="s">
        <v>4</v>
      </c>
      <c r="G7" s="123" t="s">
        <v>12</v>
      </c>
      <c r="H7" s="123"/>
      <c r="I7" s="123" t="s">
        <v>4</v>
      </c>
      <c r="J7" s="123" t="s">
        <v>12</v>
      </c>
      <c r="K7" s="123"/>
      <c r="L7" s="123" t="s">
        <v>4</v>
      </c>
      <c r="M7" s="123" t="s">
        <v>12</v>
      </c>
      <c r="N7" s="123"/>
      <c r="O7" s="123" t="s">
        <v>4</v>
      </c>
      <c r="P7" s="123" t="s">
        <v>12</v>
      </c>
      <c r="Q7" s="123"/>
      <c r="R7" s="123" t="s">
        <v>4</v>
      </c>
      <c r="S7" s="123" t="s">
        <v>12</v>
      </c>
      <c r="T7" s="123"/>
      <c r="U7" s="123" t="s">
        <v>4</v>
      </c>
      <c r="V7" s="123" t="s">
        <v>12</v>
      </c>
      <c r="W7" s="123"/>
      <c r="X7" s="123" t="s">
        <v>4</v>
      </c>
      <c r="Y7" s="123" t="s">
        <v>12</v>
      </c>
      <c r="Z7" s="123"/>
      <c r="AA7" s="133"/>
      <c r="AB7" s="133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  <c r="HI7" s="10"/>
      <c r="HJ7" s="10"/>
      <c r="HK7" s="10"/>
      <c r="HL7" s="10"/>
      <c r="HM7" s="10"/>
      <c r="HN7" s="10"/>
      <c r="HO7" s="10"/>
      <c r="HP7" s="10"/>
      <c r="HQ7" s="10"/>
    </row>
    <row r="8" spans="1:225" s="11" customFormat="1" ht="54" customHeight="1" thickBot="1" x14ac:dyDescent="0.25">
      <c r="A8" s="129"/>
      <c r="B8" s="129"/>
      <c r="C8" s="123"/>
      <c r="D8" s="12" t="s">
        <v>19</v>
      </c>
      <c r="E8" s="12" t="s">
        <v>20</v>
      </c>
      <c r="F8" s="123"/>
      <c r="G8" s="12" t="s">
        <v>19</v>
      </c>
      <c r="H8" s="12" t="s">
        <v>20</v>
      </c>
      <c r="I8" s="123"/>
      <c r="J8" s="12" t="s">
        <v>19</v>
      </c>
      <c r="K8" s="12" t="s">
        <v>20</v>
      </c>
      <c r="L8" s="123"/>
      <c r="M8" s="12" t="s">
        <v>19</v>
      </c>
      <c r="N8" s="12" t="s">
        <v>20</v>
      </c>
      <c r="O8" s="123"/>
      <c r="P8" s="12" t="s">
        <v>19</v>
      </c>
      <c r="Q8" s="12" t="s">
        <v>20</v>
      </c>
      <c r="R8" s="123"/>
      <c r="S8" s="12" t="s">
        <v>19</v>
      </c>
      <c r="T8" s="12" t="s">
        <v>20</v>
      </c>
      <c r="U8" s="123"/>
      <c r="V8" s="12" t="s">
        <v>19</v>
      </c>
      <c r="W8" s="12" t="s">
        <v>20</v>
      </c>
      <c r="X8" s="123"/>
      <c r="Y8" s="12" t="s">
        <v>19</v>
      </c>
      <c r="Z8" s="12" t="s">
        <v>20</v>
      </c>
      <c r="AA8" s="134"/>
      <c r="AB8" s="134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GX8" s="10"/>
      <c r="GY8" s="10"/>
      <c r="GZ8" s="10"/>
      <c r="HA8" s="10"/>
      <c r="HB8" s="10"/>
      <c r="HC8" s="10"/>
      <c r="HD8" s="10"/>
      <c r="HE8" s="10"/>
      <c r="HF8" s="10"/>
      <c r="HG8" s="10"/>
      <c r="HH8" s="10"/>
      <c r="HI8" s="10"/>
      <c r="HJ8" s="10"/>
      <c r="HK8" s="10"/>
      <c r="HL8" s="10"/>
      <c r="HM8" s="10"/>
      <c r="HN8" s="10"/>
      <c r="HO8" s="10"/>
      <c r="HP8" s="10"/>
      <c r="HQ8" s="10"/>
    </row>
    <row r="9" spans="1:225" s="14" customFormat="1" ht="27" customHeight="1" thickBot="1" x14ac:dyDescent="0.25">
      <c r="A9" s="15">
        <v>1</v>
      </c>
      <c r="B9" s="21" t="s">
        <v>5</v>
      </c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16"/>
      <c r="AB9" s="16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GX9" s="13"/>
      <c r="GY9" s="13"/>
      <c r="GZ9" s="13"/>
      <c r="HA9" s="13"/>
      <c r="HB9" s="13"/>
      <c r="HC9" s="13"/>
      <c r="HD9" s="13"/>
      <c r="HE9" s="13"/>
      <c r="HF9" s="13"/>
      <c r="HG9" s="13"/>
      <c r="HH9" s="13"/>
      <c r="HI9" s="13"/>
      <c r="HJ9" s="13"/>
      <c r="HK9" s="13"/>
      <c r="HL9" s="13"/>
      <c r="HM9" s="13"/>
      <c r="HN9" s="13"/>
      <c r="HO9" s="13"/>
      <c r="HP9" s="13"/>
      <c r="HQ9" s="13"/>
    </row>
    <row r="10" spans="1:225" s="14" customFormat="1" ht="27" customHeight="1" thickBot="1" x14ac:dyDescent="0.25">
      <c r="A10" s="15">
        <v>2</v>
      </c>
      <c r="B10" s="21" t="s">
        <v>6</v>
      </c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16"/>
      <c r="AB10" s="16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GX10" s="13"/>
      <c r="GY10" s="13"/>
      <c r="GZ10" s="13"/>
      <c r="HA10" s="13"/>
      <c r="HB10" s="13"/>
      <c r="HC10" s="13"/>
      <c r="HD10" s="13"/>
      <c r="HE10" s="13"/>
      <c r="HF10" s="13"/>
      <c r="HG10" s="13"/>
      <c r="HH10" s="13"/>
      <c r="HI10" s="13"/>
      <c r="HJ10" s="13"/>
      <c r="HK10" s="13"/>
      <c r="HL10" s="13"/>
      <c r="HM10" s="13"/>
      <c r="HN10" s="13"/>
      <c r="HO10" s="13"/>
      <c r="HP10" s="13"/>
      <c r="HQ10" s="13"/>
    </row>
    <row r="11" spans="1:225" s="13" customFormat="1" ht="27" customHeight="1" x14ac:dyDescent="0.2">
      <c r="A11" s="15">
        <v>3</v>
      </c>
      <c r="B11" s="74" t="s">
        <v>103</v>
      </c>
      <c r="C11" s="64">
        <f>D11+E11</f>
        <v>778.01089999999999</v>
      </c>
      <c r="D11" s="64">
        <f>'план 20г '!D11</f>
        <v>372.05799999999999</v>
      </c>
      <c r="E11" s="64">
        <f>'план 20г '!E11</f>
        <v>405.9529</v>
      </c>
      <c r="F11" s="64">
        <f>G11+H11</f>
        <v>1564.9501</v>
      </c>
      <c r="G11" s="84">
        <f>'план 20г '!G11</f>
        <v>869.60199999999998</v>
      </c>
      <c r="H11" s="84">
        <f>'план 20г '!H11</f>
        <v>695.34809999999993</v>
      </c>
      <c r="I11" s="64">
        <f>J11+K11</f>
        <v>3489.4770900000003</v>
      </c>
      <c r="J11" s="64">
        <f>'план 20г '!J11</f>
        <v>1453.5940000000001</v>
      </c>
      <c r="K11" s="64">
        <f>'план 20г '!K11</f>
        <v>2035.88309</v>
      </c>
      <c r="L11" s="64">
        <f>M11+N11</f>
        <v>3986.9430899999998</v>
      </c>
      <c r="M11" s="64">
        <f>'план 20г '!M11</f>
        <v>1951.06</v>
      </c>
      <c r="N11" s="64">
        <f>'план 20г '!N11</f>
        <v>2035.88309</v>
      </c>
      <c r="O11" s="64">
        <f>P11+Q11</f>
        <v>0</v>
      </c>
      <c r="P11" s="64">
        <f>'отчет развернутый 2020 год '!P11</f>
        <v>0</v>
      </c>
      <c r="Q11" s="64">
        <f>'отчет развернутый 2020 год '!Q11</f>
        <v>0</v>
      </c>
      <c r="R11" s="64">
        <f>S11+T11</f>
        <v>0</v>
      </c>
      <c r="S11" s="64">
        <f>'отчет развернутый 2020 год '!S11</f>
        <v>0</v>
      </c>
      <c r="T11" s="64">
        <f>'отчет развернутый 2020 год '!T11</f>
        <v>0</v>
      </c>
      <c r="U11" s="64">
        <f>V11+W11</f>
        <v>48.54</v>
      </c>
      <c r="V11" s="64">
        <f>'отчет развернутый 2020 год '!V11</f>
        <v>48.54</v>
      </c>
      <c r="W11" s="64">
        <f>'отчет развернутый 2020 год '!W11</f>
        <v>0</v>
      </c>
      <c r="X11" s="64">
        <f>Y11+Z11</f>
        <v>1939.4769999999999</v>
      </c>
      <c r="Y11" s="64">
        <f>'отчет развернутый 2020 год '!Y11</f>
        <v>48.54</v>
      </c>
      <c r="Z11" s="64">
        <f>'отчет развернутый 2020 год '!Z11</f>
        <v>1890.9369999999999</v>
      </c>
      <c r="AA11" s="76">
        <f>X11/L11</f>
        <v>0.48645715682889268</v>
      </c>
      <c r="AB11" s="64">
        <f>X11-L11</f>
        <v>-2047.4660899999999</v>
      </c>
    </row>
    <row r="12" spans="1:225" s="10" customFormat="1" ht="27" customHeight="1" x14ac:dyDescent="0.2">
      <c r="A12" s="15">
        <v>4</v>
      </c>
      <c r="B12" s="21" t="s">
        <v>7</v>
      </c>
      <c r="C12" s="41"/>
      <c r="D12" s="41"/>
      <c r="E12" s="41"/>
      <c r="F12" s="65"/>
      <c r="G12" s="55"/>
      <c r="H12" s="55"/>
      <c r="I12" s="41"/>
      <c r="J12" s="41"/>
      <c r="K12" s="41"/>
      <c r="L12" s="41"/>
      <c r="M12" s="41"/>
      <c r="N12" s="41"/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  <c r="Z12" s="41"/>
      <c r="AA12" s="77"/>
      <c r="AB12" s="39"/>
    </row>
    <row r="13" spans="1:225" s="10" customFormat="1" ht="27" customHeight="1" x14ac:dyDescent="0.2">
      <c r="A13" s="15">
        <v>5</v>
      </c>
      <c r="B13" s="21" t="s">
        <v>8</v>
      </c>
      <c r="C13" s="41"/>
      <c r="D13" s="41"/>
      <c r="E13" s="41"/>
      <c r="F13" s="65"/>
      <c r="G13" s="55"/>
      <c r="H13" s="55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77"/>
      <c r="AB13" s="39"/>
    </row>
    <row r="14" spans="1:225" s="17" customFormat="1" ht="27" customHeight="1" x14ac:dyDescent="0.2">
      <c r="A14" s="15">
        <v>6</v>
      </c>
      <c r="B14" s="72" t="s">
        <v>9</v>
      </c>
      <c r="C14" s="66">
        <f>D14+E14</f>
        <v>25.995999999999999</v>
      </c>
      <c r="D14" s="62">
        <f>'план 20г '!D14</f>
        <v>25.995999999999999</v>
      </c>
      <c r="E14" s="62">
        <f>'план 20г '!E14</f>
        <v>0</v>
      </c>
      <c r="F14" s="62">
        <f>G14+H14</f>
        <v>309.45083</v>
      </c>
      <c r="G14" s="84">
        <f>'план 20г '!G14</f>
        <v>25.995999999999999</v>
      </c>
      <c r="H14" s="84">
        <f>'план 20г '!H14</f>
        <v>283.45483000000002</v>
      </c>
      <c r="I14" s="64">
        <f>J14+K14</f>
        <v>1772.1638000000003</v>
      </c>
      <c r="J14" s="64">
        <f>'план 20г '!J14</f>
        <v>25.995999999999999</v>
      </c>
      <c r="K14" s="64">
        <f>'план 20г '!K14</f>
        <v>1746.1678000000002</v>
      </c>
      <c r="L14" s="64">
        <f>M14+N14</f>
        <v>1772.1638000000003</v>
      </c>
      <c r="M14" s="64">
        <f>'план 20г '!M14</f>
        <v>25.995999999999999</v>
      </c>
      <c r="N14" s="64">
        <f>'план 20г '!N14</f>
        <v>1746.1678000000002</v>
      </c>
      <c r="O14" s="64">
        <f>P14+Q14</f>
        <v>96.2</v>
      </c>
      <c r="P14" s="62">
        <f>'отчет развернутый 2020 год '!P30</f>
        <v>0</v>
      </c>
      <c r="Q14" s="62">
        <f>'отчет развернутый 2020 год '!Q30</f>
        <v>96.2</v>
      </c>
      <c r="R14" s="64">
        <f>S14+T14</f>
        <v>96.2</v>
      </c>
      <c r="S14" s="62">
        <f>'отчет развернутый 2020 год '!S30</f>
        <v>0</v>
      </c>
      <c r="T14" s="62">
        <f>'отчет развернутый 2020 год '!T30</f>
        <v>96.2</v>
      </c>
      <c r="U14" s="64">
        <f>V14+W14</f>
        <v>158.17000000000002</v>
      </c>
      <c r="V14" s="62">
        <f>'отчет развернутый 2020 год '!V30</f>
        <v>61.97</v>
      </c>
      <c r="W14" s="62">
        <f>'отчет развернутый 2020 год '!W30</f>
        <v>96.2</v>
      </c>
      <c r="X14" s="64">
        <f>Y14+Z14</f>
        <v>4176.9679999999998</v>
      </c>
      <c r="Y14" s="62">
        <f>'отчет развернутый 2020 год '!Y30</f>
        <v>61.97</v>
      </c>
      <c r="Z14" s="62">
        <f>'отчет развернутый 2020 год '!Z30</f>
        <v>4114.9979999999996</v>
      </c>
      <c r="AA14" s="76">
        <f>X14/L14</f>
        <v>2.3569875425736599</v>
      </c>
      <c r="AB14" s="64">
        <f>X14-L14</f>
        <v>2404.8041999999996</v>
      </c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GX14" s="13"/>
      <c r="GY14" s="13"/>
      <c r="GZ14" s="13"/>
      <c r="HA14" s="13"/>
      <c r="HB14" s="13"/>
      <c r="HC14" s="13"/>
      <c r="HD14" s="13"/>
      <c r="HE14" s="13"/>
      <c r="HF14" s="13"/>
      <c r="HG14" s="13"/>
      <c r="HH14" s="13"/>
      <c r="HI14" s="13"/>
      <c r="HJ14" s="13"/>
      <c r="HK14" s="13"/>
      <c r="HL14" s="13"/>
      <c r="HM14" s="13"/>
      <c r="HN14" s="13"/>
      <c r="HO14" s="13"/>
      <c r="HP14" s="13"/>
      <c r="HQ14" s="13"/>
    </row>
    <row r="15" spans="1:225" s="17" customFormat="1" ht="27" customHeight="1" x14ac:dyDescent="0.2">
      <c r="A15" s="15">
        <v>7</v>
      </c>
      <c r="B15" s="19" t="s">
        <v>10</v>
      </c>
      <c r="C15" s="18"/>
      <c r="D15" s="18"/>
      <c r="E15" s="18"/>
      <c r="F15" s="66"/>
      <c r="G15" s="57"/>
      <c r="H15" s="57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78"/>
      <c r="AB15" s="16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  <c r="AS15" s="13"/>
      <c r="AT15" s="13"/>
      <c r="AU15" s="13"/>
      <c r="AV15" s="13"/>
      <c r="AW15" s="13"/>
      <c r="AX15" s="13"/>
      <c r="AY15" s="13"/>
      <c r="AZ15" s="13"/>
      <c r="BA15" s="13"/>
      <c r="BB15" s="13"/>
      <c r="BC15" s="13"/>
      <c r="BD15" s="13"/>
      <c r="GX15" s="13"/>
      <c r="GY15" s="13"/>
      <c r="GZ15" s="13"/>
      <c r="HA15" s="13"/>
      <c r="HB15" s="13"/>
      <c r="HC15" s="13"/>
      <c r="HD15" s="13"/>
      <c r="HE15" s="13"/>
      <c r="HF15" s="13"/>
      <c r="HG15" s="13"/>
      <c r="HH15" s="13"/>
      <c r="HI15" s="13"/>
      <c r="HJ15" s="13"/>
      <c r="HK15" s="13"/>
      <c r="HL15" s="13"/>
      <c r="HM15" s="13"/>
      <c r="HN15" s="13"/>
      <c r="HO15" s="13"/>
      <c r="HP15" s="13"/>
      <c r="HQ15" s="13"/>
    </row>
    <row r="16" spans="1:225" s="23" customFormat="1" ht="27" customHeight="1" x14ac:dyDescent="0.25">
      <c r="A16" s="15">
        <v>8</v>
      </c>
      <c r="B16" s="73" t="s">
        <v>13</v>
      </c>
      <c r="C16" s="66">
        <f>D16+E16</f>
        <v>0</v>
      </c>
      <c r="D16" s="62">
        <f>'план 20г '!D16</f>
        <v>0</v>
      </c>
      <c r="E16" s="62">
        <f>'план 20г '!E16</f>
        <v>0</v>
      </c>
      <c r="F16" s="62">
        <f>G16+H16</f>
        <v>0</v>
      </c>
      <c r="G16" s="84">
        <f>'план 20г '!G16</f>
        <v>0</v>
      </c>
      <c r="H16" s="84">
        <f>'план 20г '!H16</f>
        <v>0</v>
      </c>
      <c r="I16" s="64">
        <f>J16+K16</f>
        <v>1154.2541100000001</v>
      </c>
      <c r="J16" s="64">
        <f>'план 20г '!J16</f>
        <v>0</v>
      </c>
      <c r="K16" s="64">
        <f>'план 20г '!K16</f>
        <v>1154.2541100000001</v>
      </c>
      <c r="L16" s="64">
        <f>M16+N16</f>
        <v>3517.9874299999997</v>
      </c>
      <c r="M16" s="64">
        <f>'план 20г '!M16</f>
        <v>0</v>
      </c>
      <c r="N16" s="64">
        <f>'план 20г '!N16</f>
        <v>3517.9874299999997</v>
      </c>
      <c r="O16" s="64">
        <f>P16+Q16</f>
        <v>330.07</v>
      </c>
      <c r="P16" s="62">
        <f>'отчет развернутый 2020 год '!P38</f>
        <v>0</v>
      </c>
      <c r="Q16" s="62">
        <f>'отчет развернутый 2020 год '!Q38</f>
        <v>330.07</v>
      </c>
      <c r="R16" s="64">
        <f>S16+T16</f>
        <v>330.07</v>
      </c>
      <c r="S16" s="62">
        <f>'отчет развернутый 2020 год '!S38</f>
        <v>0</v>
      </c>
      <c r="T16" s="62">
        <f>'отчет развернутый 2020 год '!T38</f>
        <v>330.07</v>
      </c>
      <c r="U16" s="64">
        <f>V16+W16</f>
        <v>444.94</v>
      </c>
      <c r="V16" s="62">
        <f>'отчет развернутый 2020 год '!V38</f>
        <v>6.87</v>
      </c>
      <c r="W16" s="62">
        <f>'отчет развернутый 2020 год '!W38</f>
        <v>438.07</v>
      </c>
      <c r="X16" s="64">
        <f>Y16+Z16</f>
        <v>3178.72046</v>
      </c>
      <c r="Y16" s="62">
        <f>'отчет развернутый 2020 год '!Y38</f>
        <v>16.190000000000001</v>
      </c>
      <c r="Z16" s="62">
        <f>'отчет развернутый 2020 год '!Z38</f>
        <v>3162.5304599999999</v>
      </c>
      <c r="AA16" s="79" t="e">
        <f>O16/C16</f>
        <v>#DIV/0!</v>
      </c>
      <c r="AB16" s="64">
        <f>X16-L16</f>
        <v>-339.26696999999967</v>
      </c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  <c r="AU16" s="8"/>
      <c r="AV16" s="8"/>
      <c r="AW16" s="8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22"/>
      <c r="DQ16" s="22"/>
      <c r="DR16" s="22"/>
      <c r="DS16" s="22"/>
      <c r="DT16" s="22"/>
      <c r="DU16" s="22"/>
      <c r="DV16" s="22"/>
      <c r="DW16" s="22"/>
      <c r="DX16" s="22"/>
      <c r="DY16" s="22"/>
      <c r="DZ16" s="22"/>
      <c r="EA16" s="22"/>
      <c r="EB16" s="22"/>
      <c r="EC16" s="22"/>
      <c r="ED16" s="22"/>
      <c r="EE16" s="22"/>
      <c r="EF16" s="22"/>
      <c r="EG16" s="22"/>
      <c r="EH16" s="22"/>
      <c r="EI16" s="22"/>
      <c r="EJ16" s="22"/>
      <c r="EK16" s="22"/>
      <c r="EL16" s="22"/>
      <c r="EM16" s="22"/>
      <c r="EN16" s="22"/>
      <c r="EO16" s="22"/>
      <c r="EP16" s="22"/>
      <c r="EQ16" s="22"/>
      <c r="GW16" s="24"/>
      <c r="GX16" s="8"/>
      <c r="GY16" s="8"/>
      <c r="GZ16" s="8"/>
      <c r="HA16" s="8"/>
      <c r="HB16" s="8"/>
      <c r="HC16" s="8"/>
      <c r="HD16" s="8"/>
      <c r="HE16" s="8"/>
      <c r="HF16" s="8"/>
      <c r="HG16" s="8"/>
      <c r="HH16" s="8"/>
      <c r="HI16" s="8"/>
      <c r="HJ16" s="8"/>
      <c r="HK16" s="8"/>
      <c r="HL16" s="8"/>
      <c r="HM16" s="8"/>
      <c r="HN16" s="8"/>
      <c r="HO16" s="8"/>
      <c r="HP16" s="8"/>
      <c r="HQ16" s="8"/>
    </row>
    <row r="17" spans="1:225" s="26" customFormat="1" ht="35.25" customHeight="1" x14ac:dyDescent="0.3">
      <c r="A17" s="42"/>
      <c r="B17" s="43" t="s">
        <v>11</v>
      </c>
      <c r="C17" s="44">
        <f>C11+C14+C16</f>
        <v>804.00689999999997</v>
      </c>
      <c r="D17" s="44">
        <f t="shared" ref="D17:Z17" si="0">D11+D14+D16</f>
        <v>398.05399999999997</v>
      </c>
      <c r="E17" s="44">
        <f t="shared" si="0"/>
        <v>405.9529</v>
      </c>
      <c r="F17" s="92">
        <f t="shared" si="0"/>
        <v>1874.40093</v>
      </c>
      <c r="G17" s="44">
        <f t="shared" si="0"/>
        <v>895.59799999999996</v>
      </c>
      <c r="H17" s="44">
        <f t="shared" si="0"/>
        <v>978.80292999999995</v>
      </c>
      <c r="I17" s="44">
        <f t="shared" si="0"/>
        <v>6415.8950000000004</v>
      </c>
      <c r="J17" s="44">
        <f t="shared" si="0"/>
        <v>1479.5900000000001</v>
      </c>
      <c r="K17" s="44">
        <f t="shared" si="0"/>
        <v>4936.3050000000003</v>
      </c>
      <c r="L17" s="44">
        <f t="shared" si="0"/>
        <v>9277.0943200000002</v>
      </c>
      <c r="M17" s="44">
        <f t="shared" si="0"/>
        <v>1977.056</v>
      </c>
      <c r="N17" s="44">
        <f t="shared" si="0"/>
        <v>7300.0383199999997</v>
      </c>
      <c r="O17" s="64">
        <f>P17+Q17</f>
        <v>426.27</v>
      </c>
      <c r="P17" s="44">
        <f t="shared" si="0"/>
        <v>0</v>
      </c>
      <c r="Q17" s="44">
        <f t="shared" si="0"/>
        <v>426.27</v>
      </c>
      <c r="R17" s="64">
        <f>S17+T17</f>
        <v>426.27</v>
      </c>
      <c r="S17" s="44">
        <f t="shared" si="0"/>
        <v>0</v>
      </c>
      <c r="T17" s="44">
        <f t="shared" si="0"/>
        <v>426.27</v>
      </c>
      <c r="U17" s="64">
        <f>V17+W17</f>
        <v>651.65</v>
      </c>
      <c r="V17" s="44">
        <f t="shared" si="0"/>
        <v>117.38</v>
      </c>
      <c r="W17" s="44">
        <f t="shared" si="0"/>
        <v>534.27</v>
      </c>
      <c r="X17" s="64">
        <f>Y17+Z17</f>
        <v>9295.1654600000002</v>
      </c>
      <c r="Y17" s="44">
        <f t="shared" si="0"/>
        <v>126.69999999999999</v>
      </c>
      <c r="Z17" s="44">
        <f t="shared" si="0"/>
        <v>9168.4654599999994</v>
      </c>
      <c r="AA17" s="116">
        <f>X17/L17</f>
        <v>1.0019479310414083</v>
      </c>
      <c r="AB17" s="64">
        <f>X17-L17</f>
        <v>18.071140000000014</v>
      </c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GX17" s="25"/>
      <c r="GY17" s="25"/>
      <c r="GZ17" s="25"/>
      <c r="HA17" s="25"/>
      <c r="HB17" s="25"/>
      <c r="HC17" s="25"/>
      <c r="HD17" s="25"/>
      <c r="HE17" s="25"/>
      <c r="HF17" s="25"/>
      <c r="HG17" s="25"/>
      <c r="HH17" s="25"/>
      <c r="HI17" s="25"/>
      <c r="HJ17" s="25"/>
      <c r="HK17" s="25"/>
      <c r="HL17" s="25"/>
      <c r="HM17" s="25"/>
      <c r="HN17" s="25"/>
      <c r="HO17" s="25"/>
      <c r="HP17" s="25"/>
      <c r="HQ17" s="25"/>
    </row>
    <row r="18" spans="1:225" x14ac:dyDescent="0.25">
      <c r="B18" s="27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AA18" s="75"/>
      <c r="AB18" s="75"/>
    </row>
    <row r="19" spans="1:225" x14ac:dyDescent="0.25">
      <c r="B19" s="27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AA19" s="75"/>
      <c r="AB19" s="75"/>
    </row>
    <row r="20" spans="1:225" x14ac:dyDescent="0.25">
      <c r="B20" s="27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AA20" s="75"/>
      <c r="AB20" s="75"/>
    </row>
    <row r="21" spans="1:225" x14ac:dyDescent="0.25">
      <c r="B21" s="27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AA21" s="75"/>
      <c r="AB21" s="75"/>
    </row>
    <row r="22" spans="1:225" s="121" customFormat="1" ht="30" x14ac:dyDescent="0.4">
      <c r="A22" s="117"/>
      <c r="B22" s="118"/>
      <c r="C22" s="119"/>
      <c r="D22" s="119" t="s">
        <v>22</v>
      </c>
      <c r="E22" s="119"/>
      <c r="F22" s="119"/>
      <c r="G22" s="119"/>
      <c r="H22" s="119"/>
      <c r="I22" s="119"/>
      <c r="J22" s="119"/>
      <c r="K22" s="120" t="s">
        <v>92</v>
      </c>
      <c r="L22" s="119"/>
      <c r="M22" s="119"/>
      <c r="N22" s="119"/>
      <c r="O22" s="120"/>
      <c r="P22" s="120"/>
      <c r="Q22" s="120"/>
      <c r="R22" s="120"/>
      <c r="S22" s="120"/>
      <c r="T22" s="120"/>
      <c r="U22" s="120"/>
      <c r="V22" s="120"/>
      <c r="W22" s="120"/>
      <c r="X22" s="120"/>
      <c r="Y22" s="120"/>
      <c r="Z22" s="120"/>
      <c r="AA22" s="120"/>
      <c r="AB22" s="120"/>
      <c r="AC22" s="120"/>
      <c r="AD22" s="120"/>
      <c r="AE22" s="120"/>
      <c r="AF22" s="120"/>
      <c r="AG22" s="120"/>
      <c r="AH22" s="120"/>
      <c r="AI22" s="120"/>
      <c r="AJ22" s="120"/>
      <c r="AK22" s="120"/>
      <c r="AL22" s="120"/>
      <c r="AM22" s="120"/>
      <c r="AN22" s="120"/>
      <c r="AO22" s="120"/>
      <c r="AP22" s="120"/>
      <c r="AQ22" s="120"/>
      <c r="AR22" s="120"/>
      <c r="AS22" s="120"/>
      <c r="AT22" s="120"/>
      <c r="AU22" s="120"/>
      <c r="AV22" s="120"/>
      <c r="AW22" s="120"/>
      <c r="AX22" s="120"/>
      <c r="AY22" s="120"/>
      <c r="AZ22" s="120"/>
      <c r="BA22" s="120"/>
      <c r="BB22" s="120"/>
      <c r="BC22" s="120"/>
      <c r="BD22" s="120"/>
      <c r="GX22" s="120"/>
      <c r="GY22" s="120"/>
      <c r="GZ22" s="120"/>
      <c r="HA22" s="120"/>
      <c r="HB22" s="120"/>
      <c r="HC22" s="120"/>
      <c r="HD22" s="120"/>
      <c r="HE22" s="120"/>
      <c r="HF22" s="120"/>
      <c r="HG22" s="120"/>
      <c r="HH22" s="120"/>
      <c r="HI22" s="120"/>
      <c r="HJ22" s="120"/>
      <c r="HK22" s="120"/>
      <c r="HL22" s="120"/>
      <c r="HM22" s="120"/>
      <c r="HN22" s="120"/>
      <c r="HO22" s="120"/>
      <c r="HP22" s="120"/>
      <c r="HQ22" s="120"/>
    </row>
    <row r="23" spans="1:225" ht="30.75" customHeight="1" x14ac:dyDescent="0.25">
      <c r="B23" s="27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</row>
    <row r="24" spans="1:225" ht="30.75" customHeight="1" x14ac:dyDescent="0.35">
      <c r="B24" s="27"/>
      <c r="C24" s="28"/>
      <c r="D24" s="45"/>
      <c r="E24" s="45"/>
      <c r="F24" s="45"/>
      <c r="G24" s="45"/>
      <c r="H24" s="45"/>
      <c r="I24" s="45"/>
      <c r="J24" s="45"/>
      <c r="K24" s="46"/>
      <c r="L24" s="28"/>
      <c r="M24" s="28"/>
      <c r="N24" s="28"/>
    </row>
    <row r="25" spans="1:225" ht="30.75" customHeight="1" x14ac:dyDescent="0.25">
      <c r="B25" s="27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</row>
    <row r="26" spans="1:225" ht="18.75" x14ac:dyDescent="0.3">
      <c r="B26" s="115" t="s">
        <v>93</v>
      </c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</row>
    <row r="27" spans="1:225" ht="18.75" x14ac:dyDescent="0.3">
      <c r="B27" s="115" t="s">
        <v>94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</row>
    <row r="28" spans="1:225" x14ac:dyDescent="0.25">
      <c r="B28" s="27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</row>
    <row r="29" spans="1:225" s="32" customFormat="1" ht="18.75" x14ac:dyDescent="0.3">
      <c r="A29" s="29"/>
      <c r="B29" s="124"/>
      <c r="C29" s="124"/>
      <c r="D29" s="124"/>
      <c r="E29" s="125"/>
      <c r="F29" s="125"/>
      <c r="G29" s="125"/>
      <c r="H29" s="125"/>
      <c r="I29" s="125"/>
      <c r="J29" s="125"/>
      <c r="K29" s="125"/>
      <c r="L29" s="125"/>
      <c r="M29" s="125"/>
      <c r="N29" s="125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31"/>
      <c r="AZ29" s="31"/>
      <c r="BA29" s="31"/>
      <c r="BB29" s="31"/>
      <c r="BC29" s="31"/>
      <c r="BD29" s="31"/>
      <c r="GX29" s="31"/>
      <c r="GY29" s="31"/>
      <c r="GZ29" s="31"/>
      <c r="HA29" s="31"/>
      <c r="HB29" s="31"/>
      <c r="HC29" s="31"/>
      <c r="HD29" s="31"/>
      <c r="HE29" s="31"/>
      <c r="HF29" s="31"/>
      <c r="HG29" s="31"/>
      <c r="HH29" s="31"/>
      <c r="HI29" s="31"/>
      <c r="HJ29" s="31"/>
      <c r="HK29" s="31"/>
      <c r="HL29" s="31"/>
      <c r="HM29" s="31"/>
      <c r="HN29" s="31"/>
      <c r="HO29" s="31"/>
      <c r="HP29" s="31"/>
      <c r="HQ29" s="31"/>
    </row>
    <row r="30" spans="1:225" s="32" customFormat="1" ht="18.75" x14ac:dyDescent="0.3">
      <c r="A30" s="29"/>
      <c r="B30" s="33"/>
      <c r="C30" s="33"/>
      <c r="D30" s="33"/>
      <c r="E30" s="34"/>
      <c r="F30" s="34"/>
      <c r="G30" s="34"/>
      <c r="H30" s="34"/>
      <c r="I30" s="34"/>
      <c r="J30" s="34"/>
      <c r="K30" s="34"/>
      <c r="L30" s="34"/>
      <c r="M30" s="34"/>
      <c r="N30" s="34"/>
      <c r="O30" s="31"/>
      <c r="P30" s="31"/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1"/>
      <c r="AE30" s="31"/>
      <c r="AF30" s="31"/>
      <c r="AG30" s="31"/>
      <c r="AH30" s="31"/>
      <c r="AI30" s="31"/>
      <c r="AJ30" s="31"/>
      <c r="AK30" s="31"/>
      <c r="AL30" s="31"/>
      <c r="AM30" s="31"/>
      <c r="AN30" s="31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31"/>
      <c r="AZ30" s="31"/>
      <c r="BA30" s="31"/>
      <c r="BB30" s="31"/>
      <c r="BC30" s="31"/>
      <c r="BD30" s="31"/>
      <c r="GX30" s="31"/>
      <c r="GY30" s="31"/>
      <c r="GZ30" s="31"/>
      <c r="HA30" s="31"/>
      <c r="HB30" s="31"/>
      <c r="HC30" s="31"/>
      <c r="HD30" s="31"/>
      <c r="HE30" s="31"/>
      <c r="HF30" s="31"/>
      <c r="HG30" s="31"/>
      <c r="HH30" s="31"/>
      <c r="HI30" s="31"/>
      <c r="HJ30" s="31"/>
      <c r="HK30" s="31"/>
      <c r="HL30" s="31"/>
      <c r="HM30" s="31"/>
      <c r="HN30" s="31"/>
      <c r="HO30" s="31"/>
      <c r="HP30" s="31"/>
      <c r="HQ30" s="31"/>
    </row>
    <row r="31" spans="1:225" s="32" customFormat="1" ht="18.75" x14ac:dyDescent="0.3">
      <c r="A31" s="29"/>
      <c r="B31" s="35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31"/>
      <c r="AP31" s="31"/>
      <c r="AQ31" s="31"/>
      <c r="AR31" s="31"/>
      <c r="AS31" s="31"/>
      <c r="AT31" s="31"/>
      <c r="AU31" s="31"/>
      <c r="AV31" s="31"/>
      <c r="AW31" s="31"/>
      <c r="AX31" s="31"/>
      <c r="AY31" s="31"/>
      <c r="AZ31" s="31"/>
      <c r="BA31" s="31"/>
      <c r="BB31" s="31"/>
      <c r="BC31" s="31"/>
      <c r="BD31" s="31"/>
      <c r="GX31" s="31"/>
      <c r="GY31" s="31"/>
      <c r="GZ31" s="31"/>
      <c r="HA31" s="31"/>
      <c r="HB31" s="31"/>
      <c r="HC31" s="31"/>
      <c r="HD31" s="31"/>
      <c r="HE31" s="31"/>
      <c r="HF31" s="31"/>
      <c r="HG31" s="31"/>
      <c r="HH31" s="31"/>
      <c r="HI31" s="31"/>
      <c r="HJ31" s="31"/>
      <c r="HK31" s="31"/>
      <c r="HL31" s="31"/>
      <c r="HM31" s="31"/>
      <c r="HN31" s="31"/>
      <c r="HO31" s="31"/>
      <c r="HP31" s="31"/>
      <c r="HQ31" s="31"/>
    </row>
    <row r="32" spans="1:225" s="32" customFormat="1" ht="18.75" x14ac:dyDescent="0.3">
      <c r="A32" s="29"/>
      <c r="B32" s="35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1"/>
      <c r="P32" s="31"/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  <c r="BC32" s="31"/>
      <c r="BD32" s="31"/>
      <c r="GX32" s="31"/>
      <c r="GY32" s="31"/>
      <c r="GZ32" s="31"/>
      <c r="HA32" s="31"/>
      <c r="HB32" s="31"/>
      <c r="HC32" s="31"/>
      <c r="HD32" s="31"/>
      <c r="HE32" s="31"/>
      <c r="HF32" s="31"/>
      <c r="HG32" s="31"/>
      <c r="HH32" s="31"/>
      <c r="HI32" s="31"/>
      <c r="HJ32" s="31"/>
      <c r="HK32" s="31"/>
      <c r="HL32" s="31"/>
      <c r="HM32" s="31"/>
      <c r="HN32" s="31"/>
      <c r="HO32" s="31"/>
      <c r="HP32" s="31"/>
      <c r="HQ32" s="31"/>
    </row>
    <row r="33" spans="1:225" s="32" customFormat="1" ht="18.75" x14ac:dyDescent="0.3">
      <c r="A33" s="29"/>
      <c r="B33" s="126"/>
      <c r="C33" s="126"/>
      <c r="D33" s="35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31"/>
      <c r="AT33" s="31"/>
      <c r="AU33" s="31"/>
      <c r="AV33" s="31"/>
      <c r="AW33" s="31"/>
      <c r="AX33" s="31"/>
      <c r="AY33" s="31"/>
      <c r="AZ33" s="31"/>
      <c r="BA33" s="31"/>
      <c r="BB33" s="31"/>
      <c r="BC33" s="31"/>
      <c r="BD33" s="31"/>
      <c r="GX33" s="31"/>
      <c r="GY33" s="31"/>
      <c r="GZ33" s="31"/>
      <c r="HA33" s="31"/>
      <c r="HB33" s="31"/>
      <c r="HC33" s="31"/>
      <c r="HD33" s="31"/>
      <c r="HE33" s="31"/>
      <c r="HF33" s="31"/>
      <c r="HG33" s="31"/>
      <c r="HH33" s="31"/>
      <c r="HI33" s="31"/>
      <c r="HJ33" s="31"/>
      <c r="HK33" s="31"/>
      <c r="HL33" s="31"/>
      <c r="HM33" s="31"/>
      <c r="HN33" s="31"/>
      <c r="HO33" s="31"/>
      <c r="HP33" s="31"/>
      <c r="HQ33" s="31"/>
    </row>
    <row r="34" spans="1:225" s="32" customFormat="1" ht="18.75" x14ac:dyDescent="0.3">
      <c r="A34" s="29"/>
      <c r="B34" s="36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31"/>
      <c r="AW34" s="31"/>
      <c r="AX34" s="31"/>
      <c r="AY34" s="31"/>
      <c r="AZ34" s="31"/>
      <c r="BA34" s="31"/>
      <c r="BB34" s="31"/>
      <c r="BC34" s="31"/>
      <c r="BD34" s="31"/>
      <c r="GX34" s="31"/>
      <c r="GY34" s="31"/>
      <c r="GZ34" s="31"/>
      <c r="HA34" s="31"/>
      <c r="HB34" s="31"/>
      <c r="HC34" s="31"/>
      <c r="HD34" s="31"/>
      <c r="HE34" s="31"/>
      <c r="HF34" s="31"/>
      <c r="HG34" s="31"/>
      <c r="HH34" s="31"/>
      <c r="HI34" s="31"/>
      <c r="HJ34" s="31"/>
      <c r="HK34" s="31"/>
      <c r="HL34" s="31"/>
      <c r="HM34" s="31"/>
      <c r="HN34" s="31"/>
      <c r="HO34" s="31"/>
      <c r="HP34" s="31"/>
      <c r="HQ34" s="31"/>
    </row>
    <row r="35" spans="1:225" s="8" customFormat="1" x14ac:dyDescent="0.25">
      <c r="A35" s="3"/>
      <c r="B35" s="37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T35" s="9"/>
      <c r="CU35" s="9"/>
      <c r="CV35" s="9"/>
      <c r="CW35" s="9"/>
      <c r="CX35" s="9"/>
      <c r="CY35" s="9"/>
      <c r="CZ35" s="9"/>
      <c r="DA35" s="9"/>
      <c r="DB35" s="9"/>
      <c r="DC35" s="9"/>
      <c r="DD35" s="9"/>
      <c r="DE35" s="9"/>
      <c r="DF35" s="9"/>
      <c r="DG35" s="9"/>
      <c r="DH35" s="9"/>
      <c r="DI35" s="9"/>
      <c r="DJ35" s="9"/>
      <c r="DK35" s="9"/>
      <c r="DL35" s="9"/>
      <c r="DM35" s="9"/>
      <c r="DN35" s="9"/>
      <c r="DO35" s="9"/>
      <c r="DP35" s="9"/>
      <c r="DQ35" s="9"/>
      <c r="DR35" s="9"/>
      <c r="DS35" s="9"/>
      <c r="DT35" s="9"/>
      <c r="DU35" s="9"/>
      <c r="DV35" s="9"/>
      <c r="DW35" s="9"/>
      <c r="DX35" s="9"/>
      <c r="DY35" s="9"/>
      <c r="DZ35" s="9"/>
      <c r="EA35" s="9"/>
      <c r="EB35" s="9"/>
      <c r="EC35" s="9"/>
      <c r="ED35" s="9"/>
      <c r="EE35" s="9"/>
      <c r="EF35" s="9"/>
      <c r="EG35" s="9"/>
      <c r="EH35" s="9"/>
      <c r="EI35" s="9"/>
      <c r="EJ35" s="9"/>
      <c r="EK35" s="9"/>
      <c r="EL35" s="9"/>
      <c r="EM35" s="9"/>
      <c r="EN35" s="9"/>
      <c r="EO35" s="9"/>
      <c r="EP35" s="9"/>
      <c r="EQ35" s="9"/>
      <c r="ER35" s="9"/>
      <c r="ES35" s="9"/>
      <c r="ET35" s="9"/>
      <c r="EU35" s="9"/>
      <c r="EV35" s="9"/>
      <c r="EW35" s="9"/>
      <c r="EX35" s="9"/>
      <c r="EY35" s="9"/>
      <c r="EZ35" s="9"/>
      <c r="FA35" s="9"/>
      <c r="FB35" s="9"/>
      <c r="FC35" s="9"/>
      <c r="FD35" s="9"/>
      <c r="FE35" s="9"/>
      <c r="FF35" s="9"/>
      <c r="FG35" s="9"/>
      <c r="FH35" s="9"/>
      <c r="FI35" s="9"/>
      <c r="FJ35" s="9"/>
      <c r="FK35" s="9"/>
      <c r="FL35" s="9"/>
      <c r="FM35" s="9"/>
      <c r="FN35" s="9"/>
      <c r="FO35" s="9"/>
      <c r="FP35" s="9"/>
      <c r="FQ35" s="9"/>
      <c r="FR35" s="9"/>
      <c r="FS35" s="9"/>
      <c r="FT35" s="9"/>
      <c r="FU35" s="9"/>
      <c r="FV35" s="9"/>
      <c r="FW35" s="9"/>
      <c r="FX35" s="9"/>
      <c r="FY35" s="9"/>
      <c r="FZ35" s="9"/>
      <c r="GA35" s="9"/>
      <c r="GB35" s="9"/>
      <c r="GC35" s="9"/>
      <c r="GD35" s="9"/>
      <c r="GE35" s="9"/>
      <c r="GF35" s="9"/>
      <c r="GG35" s="9"/>
      <c r="GH35" s="9"/>
      <c r="GI35" s="9"/>
      <c r="GJ35" s="9"/>
      <c r="GK35" s="9"/>
      <c r="GL35" s="9"/>
      <c r="GM35" s="9"/>
      <c r="GN35" s="9"/>
      <c r="GO35" s="9"/>
      <c r="GP35" s="9"/>
      <c r="GQ35" s="9"/>
      <c r="GR35" s="9"/>
      <c r="GS35" s="9"/>
      <c r="GT35" s="9"/>
      <c r="GU35" s="9"/>
      <c r="GV35" s="9"/>
      <c r="GW35" s="9"/>
    </row>
    <row r="36" spans="1:225" s="8" customFormat="1" x14ac:dyDescent="0.25">
      <c r="A36" s="3"/>
      <c r="B36" s="27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  <c r="CG36" s="9"/>
      <c r="CH36" s="9"/>
      <c r="CI36" s="9"/>
      <c r="CJ36" s="9"/>
      <c r="CK36" s="9"/>
      <c r="CL36" s="9"/>
      <c r="CM36" s="9"/>
      <c r="CN36" s="9"/>
      <c r="CO36" s="9"/>
      <c r="CP36" s="9"/>
      <c r="CQ36" s="9"/>
      <c r="CR36" s="9"/>
      <c r="CS36" s="9"/>
      <c r="CT36" s="9"/>
      <c r="CU36" s="9"/>
      <c r="CV36" s="9"/>
      <c r="CW36" s="9"/>
      <c r="CX36" s="9"/>
      <c r="CY36" s="9"/>
      <c r="CZ36" s="9"/>
      <c r="DA36" s="9"/>
      <c r="DB36" s="9"/>
      <c r="DC36" s="9"/>
      <c r="DD36" s="9"/>
      <c r="DE36" s="9"/>
      <c r="DF36" s="9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9"/>
      <c r="ED36" s="9"/>
      <c r="EE36" s="9"/>
      <c r="EF36" s="9"/>
      <c r="EG36" s="9"/>
      <c r="EH36" s="9"/>
      <c r="EI36" s="9"/>
      <c r="EJ36" s="9"/>
      <c r="EK36" s="9"/>
      <c r="EL36" s="9"/>
      <c r="EM36" s="9"/>
      <c r="EN36" s="9"/>
      <c r="EO36" s="9"/>
      <c r="EP36" s="9"/>
      <c r="EQ36" s="9"/>
      <c r="ER36" s="9"/>
      <c r="ES36" s="9"/>
      <c r="ET36" s="9"/>
      <c r="EU36" s="9"/>
      <c r="EV36" s="9"/>
      <c r="EW36" s="9"/>
      <c r="EX36" s="9"/>
      <c r="EY36" s="9"/>
      <c r="EZ36" s="9"/>
      <c r="FA36" s="9"/>
      <c r="FB36" s="9"/>
      <c r="FC36" s="9"/>
      <c r="FD36" s="9"/>
      <c r="FE36" s="9"/>
      <c r="FF36" s="9"/>
      <c r="FG36" s="9"/>
      <c r="FH36" s="9"/>
      <c r="FI36" s="9"/>
      <c r="FJ36" s="9"/>
      <c r="FK36" s="9"/>
      <c r="FL36" s="9"/>
      <c r="FM36" s="9"/>
      <c r="FN36" s="9"/>
      <c r="FO36" s="9"/>
      <c r="FP36" s="9"/>
      <c r="FQ36" s="9"/>
      <c r="FR36" s="9"/>
      <c r="FS36" s="9"/>
      <c r="FT36" s="9"/>
      <c r="FU36" s="9"/>
      <c r="FV36" s="9"/>
      <c r="FW36" s="9"/>
      <c r="FX36" s="9"/>
      <c r="FY36" s="9"/>
      <c r="FZ36" s="9"/>
      <c r="GA36" s="9"/>
      <c r="GB36" s="9"/>
      <c r="GC36" s="9"/>
      <c r="GD36" s="9"/>
      <c r="GE36" s="9"/>
      <c r="GF36" s="9"/>
      <c r="GG36" s="9"/>
      <c r="GH36" s="9"/>
      <c r="GI36" s="9"/>
      <c r="GJ36" s="9"/>
      <c r="GK36" s="9"/>
      <c r="GL36" s="9"/>
      <c r="GM36" s="9"/>
      <c r="GN36" s="9"/>
      <c r="GO36" s="9"/>
      <c r="GP36" s="9"/>
      <c r="GQ36" s="9"/>
      <c r="GR36" s="9"/>
      <c r="GS36" s="9"/>
      <c r="GT36" s="9"/>
      <c r="GU36" s="9"/>
      <c r="GV36" s="9"/>
      <c r="GW36" s="9"/>
    </row>
    <row r="37" spans="1:225" s="8" customFormat="1" x14ac:dyDescent="0.25">
      <c r="A37" s="3"/>
      <c r="B37" s="27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  <c r="CD37" s="9"/>
      <c r="CE37" s="9"/>
      <c r="CF37" s="9"/>
      <c r="CG37" s="9"/>
      <c r="CH37" s="9"/>
      <c r="CI37" s="9"/>
      <c r="CJ37" s="9"/>
      <c r="CK37" s="9"/>
      <c r="CL37" s="9"/>
      <c r="CM37" s="9"/>
      <c r="CN37" s="9"/>
      <c r="CO37" s="9"/>
      <c r="CP37" s="9"/>
      <c r="CQ37" s="9"/>
      <c r="CR37" s="9"/>
      <c r="CS37" s="9"/>
      <c r="CT37" s="9"/>
      <c r="CU37" s="9"/>
      <c r="CV37" s="9"/>
      <c r="CW37" s="9"/>
      <c r="CX37" s="9"/>
      <c r="CY37" s="9"/>
      <c r="CZ37" s="9"/>
      <c r="DA37" s="9"/>
      <c r="DB37" s="9"/>
      <c r="DC37" s="9"/>
      <c r="DD37" s="9"/>
      <c r="DE37" s="9"/>
      <c r="DF37" s="9"/>
      <c r="DG37" s="9"/>
      <c r="DH37" s="9"/>
      <c r="DI37" s="9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9"/>
      <c r="DX37" s="9"/>
      <c r="DY37" s="9"/>
      <c r="DZ37" s="9"/>
      <c r="EA37" s="9"/>
      <c r="EB37" s="9"/>
      <c r="EC37" s="9"/>
      <c r="ED37" s="9"/>
      <c r="EE37" s="9"/>
      <c r="EF37" s="9"/>
      <c r="EG37" s="9"/>
      <c r="EH37" s="9"/>
      <c r="EI37" s="9"/>
      <c r="EJ37" s="9"/>
      <c r="EK37" s="9"/>
      <c r="EL37" s="9"/>
      <c r="EM37" s="9"/>
      <c r="EN37" s="9"/>
      <c r="EO37" s="9"/>
      <c r="EP37" s="9"/>
      <c r="EQ37" s="9"/>
      <c r="ER37" s="9"/>
      <c r="ES37" s="9"/>
      <c r="ET37" s="9"/>
      <c r="EU37" s="9"/>
      <c r="EV37" s="9"/>
      <c r="EW37" s="9"/>
      <c r="EX37" s="9"/>
      <c r="EY37" s="9"/>
      <c r="EZ37" s="9"/>
      <c r="FA37" s="9"/>
      <c r="FB37" s="9"/>
      <c r="FC37" s="9"/>
      <c r="FD37" s="9"/>
      <c r="FE37" s="9"/>
      <c r="FF37" s="9"/>
      <c r="FG37" s="9"/>
      <c r="FH37" s="9"/>
      <c r="FI37" s="9"/>
      <c r="FJ37" s="9"/>
      <c r="FK37" s="9"/>
      <c r="FL37" s="9"/>
      <c r="FM37" s="9"/>
      <c r="FN37" s="9"/>
      <c r="FO37" s="9"/>
      <c r="FP37" s="9"/>
      <c r="FQ37" s="9"/>
      <c r="FR37" s="9"/>
      <c r="FS37" s="9"/>
      <c r="FT37" s="9"/>
      <c r="FU37" s="9"/>
      <c r="FV37" s="9"/>
      <c r="FW37" s="9"/>
      <c r="FX37" s="9"/>
      <c r="FY37" s="9"/>
      <c r="FZ37" s="9"/>
      <c r="GA37" s="9"/>
      <c r="GB37" s="9"/>
      <c r="GC37" s="9"/>
      <c r="GD37" s="9"/>
      <c r="GE37" s="9"/>
      <c r="GF37" s="9"/>
      <c r="GG37" s="9"/>
      <c r="GH37" s="9"/>
      <c r="GI37" s="9"/>
      <c r="GJ37" s="9"/>
      <c r="GK37" s="9"/>
      <c r="GL37" s="9"/>
      <c r="GM37" s="9"/>
      <c r="GN37" s="9"/>
      <c r="GO37" s="9"/>
      <c r="GP37" s="9"/>
      <c r="GQ37" s="9"/>
      <c r="GR37" s="9"/>
      <c r="GS37" s="9"/>
      <c r="GT37" s="9"/>
      <c r="GU37" s="9"/>
      <c r="GV37" s="9"/>
      <c r="GW37" s="9"/>
    </row>
    <row r="38" spans="1:225" s="8" customFormat="1" x14ac:dyDescent="0.25">
      <c r="A38" s="3"/>
      <c r="B38" s="27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  <c r="CG38" s="9"/>
      <c r="CH38" s="9"/>
      <c r="CI38" s="9"/>
      <c r="CJ38" s="9"/>
      <c r="CK38" s="9"/>
      <c r="CL38" s="9"/>
      <c r="CM38" s="9"/>
      <c r="CN38" s="9"/>
      <c r="CO38" s="9"/>
      <c r="CP38" s="9"/>
      <c r="CQ38" s="9"/>
      <c r="CR38" s="9"/>
      <c r="CS38" s="9"/>
      <c r="CT38" s="9"/>
      <c r="CU38" s="9"/>
      <c r="CV38" s="9"/>
      <c r="CW38" s="9"/>
      <c r="CX38" s="9"/>
      <c r="CY38" s="9"/>
      <c r="CZ38" s="9"/>
      <c r="DA38" s="9"/>
      <c r="DB38" s="9"/>
      <c r="DC38" s="9"/>
      <c r="DD38" s="9"/>
      <c r="DE38" s="9"/>
      <c r="DF38" s="9"/>
      <c r="DG38" s="9"/>
      <c r="DH38" s="9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  <c r="DX38" s="9"/>
      <c r="DY38" s="9"/>
      <c r="DZ38" s="9"/>
      <c r="EA38" s="9"/>
      <c r="EB38" s="9"/>
      <c r="EC38" s="9"/>
      <c r="ED38" s="9"/>
      <c r="EE38" s="9"/>
      <c r="EF38" s="9"/>
      <c r="EG38" s="9"/>
      <c r="EH38" s="9"/>
      <c r="EI38" s="9"/>
      <c r="EJ38" s="9"/>
      <c r="EK38" s="9"/>
      <c r="EL38" s="9"/>
      <c r="EM38" s="9"/>
      <c r="EN38" s="9"/>
      <c r="EO38" s="9"/>
      <c r="EP38" s="9"/>
      <c r="EQ38" s="9"/>
      <c r="ER38" s="9"/>
      <c r="ES38" s="9"/>
      <c r="ET38" s="9"/>
      <c r="EU38" s="9"/>
      <c r="EV38" s="9"/>
      <c r="EW38" s="9"/>
      <c r="EX38" s="9"/>
      <c r="EY38" s="9"/>
      <c r="EZ38" s="9"/>
      <c r="FA38" s="9"/>
      <c r="FB38" s="9"/>
      <c r="FC38" s="9"/>
      <c r="FD38" s="9"/>
      <c r="FE38" s="9"/>
      <c r="FF38" s="9"/>
      <c r="FG38" s="9"/>
      <c r="FH38" s="9"/>
      <c r="FI38" s="9"/>
      <c r="FJ38" s="9"/>
      <c r="FK38" s="9"/>
      <c r="FL38" s="9"/>
      <c r="FM38" s="9"/>
      <c r="FN38" s="9"/>
      <c r="FO38" s="9"/>
      <c r="FP38" s="9"/>
      <c r="FQ38" s="9"/>
      <c r="FR38" s="9"/>
      <c r="FS38" s="9"/>
      <c r="FT38" s="9"/>
      <c r="FU38" s="9"/>
      <c r="FV38" s="9"/>
      <c r="FW38" s="9"/>
      <c r="FX38" s="9"/>
      <c r="FY38" s="9"/>
      <c r="FZ38" s="9"/>
      <c r="GA38" s="9"/>
      <c r="GB38" s="9"/>
      <c r="GC38" s="9"/>
      <c r="GD38" s="9"/>
      <c r="GE38" s="9"/>
      <c r="GF38" s="9"/>
      <c r="GG38" s="9"/>
      <c r="GH38" s="9"/>
      <c r="GI38" s="9"/>
      <c r="GJ38" s="9"/>
      <c r="GK38" s="9"/>
      <c r="GL38" s="9"/>
      <c r="GM38" s="9"/>
      <c r="GN38" s="9"/>
      <c r="GO38" s="9"/>
      <c r="GP38" s="9"/>
      <c r="GQ38" s="9"/>
      <c r="GR38" s="9"/>
      <c r="GS38" s="9"/>
      <c r="GT38" s="9"/>
      <c r="GU38" s="9"/>
      <c r="GV38" s="9"/>
      <c r="GW38" s="9"/>
    </row>
    <row r="39" spans="1:225" s="8" customFormat="1" x14ac:dyDescent="0.25">
      <c r="A39" s="3"/>
      <c r="B39" s="27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BE39" s="9"/>
      <c r="BF39" s="9"/>
      <c r="BG39" s="9"/>
      <c r="BH39" s="9"/>
      <c r="BI39" s="9"/>
      <c r="BJ39" s="9"/>
      <c r="BK39" s="9"/>
      <c r="BL39" s="9"/>
      <c r="BM39" s="9"/>
      <c r="BN39" s="9"/>
      <c r="BO39" s="9"/>
      <c r="BP39" s="9"/>
      <c r="BQ39" s="9"/>
      <c r="BR39" s="9"/>
      <c r="BS39" s="9"/>
      <c r="BT39" s="9"/>
      <c r="BU39" s="9"/>
      <c r="BV39" s="9"/>
      <c r="BW39" s="9"/>
      <c r="BX39" s="9"/>
      <c r="BY39" s="9"/>
      <c r="BZ39" s="9"/>
      <c r="CA39" s="9"/>
      <c r="CB39" s="9"/>
      <c r="CC39" s="9"/>
      <c r="CD39" s="9"/>
      <c r="CE39" s="9"/>
      <c r="CF39" s="9"/>
      <c r="CG39" s="9"/>
      <c r="CH39" s="9"/>
      <c r="CI39" s="9"/>
      <c r="CJ39" s="9"/>
      <c r="CK39" s="9"/>
      <c r="CL39" s="9"/>
      <c r="CM39" s="9"/>
      <c r="CN39" s="9"/>
      <c r="CO39" s="9"/>
      <c r="CP39" s="9"/>
      <c r="CQ39" s="9"/>
      <c r="CR39" s="9"/>
      <c r="CS39" s="9"/>
      <c r="CT39" s="9"/>
      <c r="CU39" s="9"/>
      <c r="CV39" s="9"/>
      <c r="CW39" s="9"/>
      <c r="CX39" s="9"/>
      <c r="CY39" s="9"/>
      <c r="CZ39" s="9"/>
      <c r="DA39" s="9"/>
      <c r="DB39" s="9"/>
      <c r="DC39" s="9"/>
      <c r="DD39" s="9"/>
      <c r="DE39" s="9"/>
      <c r="DF39" s="9"/>
      <c r="DG39" s="9"/>
      <c r="DH39" s="9"/>
      <c r="DI39" s="9"/>
      <c r="DJ39" s="9"/>
      <c r="DK39" s="9"/>
      <c r="DL39" s="9"/>
      <c r="DM39" s="9"/>
      <c r="DN39" s="9"/>
      <c r="DO39" s="9"/>
      <c r="DP39" s="9"/>
      <c r="DQ39" s="9"/>
      <c r="DR39" s="9"/>
      <c r="DS39" s="9"/>
      <c r="DT39" s="9"/>
      <c r="DU39" s="9"/>
      <c r="DV39" s="9"/>
      <c r="DW39" s="9"/>
      <c r="DX39" s="9"/>
      <c r="DY39" s="9"/>
      <c r="DZ39" s="9"/>
      <c r="EA39" s="9"/>
      <c r="EB39" s="9"/>
      <c r="EC39" s="9"/>
      <c r="ED39" s="9"/>
      <c r="EE39" s="9"/>
      <c r="EF39" s="9"/>
      <c r="EG39" s="9"/>
      <c r="EH39" s="9"/>
      <c r="EI39" s="9"/>
      <c r="EJ39" s="9"/>
      <c r="EK39" s="9"/>
      <c r="EL39" s="9"/>
      <c r="EM39" s="9"/>
      <c r="EN39" s="9"/>
      <c r="EO39" s="9"/>
      <c r="EP39" s="9"/>
      <c r="EQ39" s="9"/>
      <c r="ER39" s="9"/>
      <c r="ES39" s="9"/>
      <c r="ET39" s="9"/>
      <c r="EU39" s="9"/>
      <c r="EV39" s="9"/>
      <c r="EW39" s="9"/>
      <c r="EX39" s="9"/>
      <c r="EY39" s="9"/>
      <c r="EZ39" s="9"/>
      <c r="FA39" s="9"/>
      <c r="FB39" s="9"/>
      <c r="FC39" s="9"/>
      <c r="FD39" s="9"/>
      <c r="FE39" s="9"/>
      <c r="FF39" s="9"/>
      <c r="FG39" s="9"/>
      <c r="FH39" s="9"/>
      <c r="FI39" s="9"/>
      <c r="FJ39" s="9"/>
      <c r="FK39" s="9"/>
      <c r="FL39" s="9"/>
      <c r="FM39" s="9"/>
      <c r="FN39" s="9"/>
      <c r="FO39" s="9"/>
      <c r="FP39" s="9"/>
      <c r="FQ39" s="9"/>
      <c r="FR39" s="9"/>
      <c r="FS39" s="9"/>
      <c r="FT39" s="9"/>
      <c r="FU39" s="9"/>
      <c r="FV39" s="9"/>
      <c r="FW39" s="9"/>
      <c r="FX39" s="9"/>
      <c r="FY39" s="9"/>
      <c r="FZ39" s="9"/>
      <c r="GA39" s="9"/>
      <c r="GB39" s="9"/>
      <c r="GC39" s="9"/>
      <c r="GD39" s="9"/>
      <c r="GE39" s="9"/>
      <c r="GF39" s="9"/>
      <c r="GG39" s="9"/>
      <c r="GH39" s="9"/>
      <c r="GI39" s="9"/>
      <c r="GJ39" s="9"/>
      <c r="GK39" s="9"/>
      <c r="GL39" s="9"/>
      <c r="GM39" s="9"/>
      <c r="GN39" s="9"/>
      <c r="GO39" s="9"/>
      <c r="GP39" s="9"/>
      <c r="GQ39" s="9"/>
      <c r="GR39" s="9"/>
      <c r="GS39" s="9"/>
      <c r="GT39" s="9"/>
      <c r="GU39" s="9"/>
      <c r="GV39" s="9"/>
      <c r="GW39" s="9"/>
    </row>
    <row r="40" spans="1:225" s="8" customFormat="1" x14ac:dyDescent="0.25">
      <c r="A40" s="3"/>
      <c r="B40" s="27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BE40" s="9"/>
      <c r="BF40" s="9"/>
      <c r="BG40" s="9"/>
      <c r="BH40" s="9"/>
      <c r="BI40" s="9"/>
      <c r="BJ40" s="9"/>
      <c r="BK40" s="9"/>
      <c r="BL40" s="9"/>
      <c r="BM40" s="9"/>
      <c r="BN40" s="9"/>
      <c r="BO40" s="9"/>
      <c r="BP40" s="9"/>
      <c r="BQ40" s="9"/>
      <c r="BR40" s="9"/>
      <c r="BS40" s="9"/>
      <c r="BT40" s="9"/>
      <c r="BU40" s="9"/>
      <c r="BV40" s="9"/>
      <c r="BW40" s="9"/>
      <c r="BX40" s="9"/>
      <c r="BY40" s="9"/>
      <c r="BZ40" s="9"/>
      <c r="CA40" s="9"/>
      <c r="CB40" s="9"/>
      <c r="CC40" s="9"/>
      <c r="CD40" s="9"/>
      <c r="CE40" s="9"/>
      <c r="CF40" s="9"/>
      <c r="CG40" s="9"/>
      <c r="CH40" s="9"/>
      <c r="CI40" s="9"/>
      <c r="CJ40" s="9"/>
      <c r="CK40" s="9"/>
      <c r="CL40" s="9"/>
      <c r="CM40" s="9"/>
      <c r="CN40" s="9"/>
      <c r="CO40" s="9"/>
      <c r="CP40" s="9"/>
      <c r="CQ40" s="9"/>
      <c r="CR40" s="9"/>
      <c r="CS40" s="9"/>
      <c r="CT40" s="9"/>
      <c r="CU40" s="9"/>
      <c r="CV40" s="9"/>
      <c r="CW40" s="9"/>
      <c r="CX40" s="9"/>
      <c r="CY40" s="9"/>
      <c r="CZ40" s="9"/>
      <c r="DA40" s="9"/>
      <c r="DB40" s="9"/>
      <c r="DC40" s="9"/>
      <c r="DD40" s="9"/>
      <c r="DE40" s="9"/>
      <c r="DF40" s="9"/>
      <c r="DG40" s="9"/>
      <c r="DH40" s="9"/>
      <c r="DI40" s="9"/>
      <c r="DJ40" s="9"/>
      <c r="DK40" s="9"/>
      <c r="DL40" s="9"/>
      <c r="DM40" s="9"/>
      <c r="DN40" s="9"/>
      <c r="DO40" s="9"/>
      <c r="DP40" s="9"/>
      <c r="DQ40" s="9"/>
      <c r="DR40" s="9"/>
      <c r="DS40" s="9"/>
      <c r="DT40" s="9"/>
      <c r="DU40" s="9"/>
      <c r="DV40" s="9"/>
      <c r="DW40" s="9"/>
      <c r="DX40" s="9"/>
      <c r="DY40" s="9"/>
      <c r="DZ40" s="9"/>
      <c r="EA40" s="9"/>
      <c r="EB40" s="9"/>
      <c r="EC40" s="9"/>
      <c r="ED40" s="9"/>
      <c r="EE40" s="9"/>
      <c r="EF40" s="9"/>
      <c r="EG40" s="9"/>
      <c r="EH40" s="9"/>
      <c r="EI40" s="9"/>
      <c r="EJ40" s="9"/>
      <c r="EK40" s="9"/>
      <c r="EL40" s="9"/>
      <c r="EM40" s="9"/>
      <c r="EN40" s="9"/>
      <c r="EO40" s="9"/>
      <c r="EP40" s="9"/>
      <c r="EQ40" s="9"/>
      <c r="ER40" s="9"/>
      <c r="ES40" s="9"/>
      <c r="ET40" s="9"/>
      <c r="EU40" s="9"/>
      <c r="EV40" s="9"/>
      <c r="EW40" s="9"/>
      <c r="EX40" s="9"/>
      <c r="EY40" s="9"/>
      <c r="EZ40" s="9"/>
      <c r="FA40" s="9"/>
      <c r="FB40" s="9"/>
      <c r="FC40" s="9"/>
      <c r="FD40" s="9"/>
      <c r="FE40" s="9"/>
      <c r="FF40" s="9"/>
      <c r="FG40" s="9"/>
      <c r="FH40" s="9"/>
      <c r="FI40" s="9"/>
      <c r="FJ40" s="9"/>
      <c r="FK40" s="9"/>
      <c r="FL40" s="9"/>
      <c r="FM40" s="9"/>
      <c r="FN40" s="9"/>
      <c r="FO40" s="9"/>
      <c r="FP40" s="9"/>
      <c r="FQ40" s="9"/>
      <c r="FR40" s="9"/>
      <c r="FS40" s="9"/>
      <c r="FT40" s="9"/>
      <c r="FU40" s="9"/>
      <c r="FV40" s="9"/>
      <c r="FW40" s="9"/>
      <c r="FX40" s="9"/>
      <c r="FY40" s="9"/>
      <c r="FZ40" s="9"/>
      <c r="GA40" s="9"/>
      <c r="GB40" s="9"/>
      <c r="GC40" s="9"/>
      <c r="GD40" s="9"/>
      <c r="GE40" s="9"/>
      <c r="GF40" s="9"/>
      <c r="GG40" s="9"/>
      <c r="GH40" s="9"/>
      <c r="GI40" s="9"/>
      <c r="GJ40" s="9"/>
      <c r="GK40" s="9"/>
      <c r="GL40" s="9"/>
      <c r="GM40" s="9"/>
      <c r="GN40" s="9"/>
      <c r="GO40" s="9"/>
      <c r="GP40" s="9"/>
      <c r="GQ40" s="9"/>
      <c r="GR40" s="9"/>
      <c r="GS40" s="9"/>
      <c r="GT40" s="9"/>
      <c r="GU40" s="9"/>
      <c r="GV40" s="9"/>
      <c r="GW40" s="9"/>
    </row>
    <row r="41" spans="1:225" s="8" customFormat="1" x14ac:dyDescent="0.25">
      <c r="A41" s="3"/>
      <c r="B41" s="27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BE41" s="9"/>
      <c r="BF41" s="9"/>
      <c r="BG41" s="9"/>
      <c r="BH41" s="9"/>
      <c r="BI41" s="9"/>
      <c r="BJ41" s="9"/>
      <c r="BK41" s="9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  <c r="BY41" s="9"/>
      <c r="BZ41" s="9"/>
      <c r="CA41" s="9"/>
      <c r="CB41" s="9"/>
      <c r="CC41" s="9"/>
      <c r="CD41" s="9"/>
      <c r="CE41" s="9"/>
      <c r="CF41" s="9"/>
      <c r="CG41" s="9"/>
      <c r="CH41" s="9"/>
      <c r="CI41" s="9"/>
      <c r="CJ41" s="9"/>
      <c r="CK41" s="9"/>
      <c r="CL41" s="9"/>
      <c r="CM41" s="9"/>
      <c r="CN41" s="9"/>
      <c r="CO41" s="9"/>
      <c r="CP41" s="9"/>
      <c r="CQ41" s="9"/>
      <c r="CR41" s="9"/>
      <c r="CS41" s="9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  <c r="DH41" s="9"/>
      <c r="DI41" s="9"/>
      <c r="DJ41" s="9"/>
      <c r="DK41" s="9"/>
      <c r="DL41" s="9"/>
      <c r="DM41" s="9"/>
      <c r="DN41" s="9"/>
      <c r="DO41" s="9"/>
      <c r="DP41" s="9"/>
      <c r="DQ41" s="9"/>
      <c r="DR41" s="9"/>
      <c r="DS41" s="9"/>
      <c r="DT41" s="9"/>
      <c r="DU41" s="9"/>
      <c r="DV41" s="9"/>
      <c r="DW41" s="9"/>
      <c r="DX41" s="9"/>
      <c r="DY41" s="9"/>
      <c r="DZ41" s="9"/>
      <c r="EA41" s="9"/>
      <c r="EB41" s="9"/>
      <c r="EC41" s="9"/>
      <c r="ED41" s="9"/>
      <c r="EE41" s="9"/>
      <c r="EF41" s="9"/>
      <c r="EG41" s="9"/>
      <c r="EH41" s="9"/>
      <c r="EI41" s="9"/>
      <c r="EJ41" s="9"/>
      <c r="EK41" s="9"/>
      <c r="EL41" s="9"/>
      <c r="EM41" s="9"/>
      <c r="EN41" s="9"/>
      <c r="EO41" s="9"/>
      <c r="EP41" s="9"/>
      <c r="EQ41" s="9"/>
      <c r="ER41" s="9"/>
      <c r="ES41" s="9"/>
      <c r="ET41" s="9"/>
      <c r="EU41" s="9"/>
      <c r="EV41" s="9"/>
      <c r="EW41" s="9"/>
      <c r="EX41" s="9"/>
      <c r="EY41" s="9"/>
      <c r="EZ41" s="9"/>
      <c r="FA41" s="9"/>
      <c r="FB41" s="9"/>
      <c r="FC41" s="9"/>
      <c r="FD41" s="9"/>
      <c r="FE41" s="9"/>
      <c r="FF41" s="9"/>
      <c r="FG41" s="9"/>
      <c r="FH41" s="9"/>
      <c r="FI41" s="9"/>
      <c r="FJ41" s="9"/>
      <c r="FK41" s="9"/>
      <c r="FL41" s="9"/>
      <c r="FM41" s="9"/>
      <c r="FN41" s="9"/>
      <c r="FO41" s="9"/>
      <c r="FP41" s="9"/>
      <c r="FQ41" s="9"/>
      <c r="FR41" s="9"/>
      <c r="FS41" s="9"/>
      <c r="FT41" s="9"/>
      <c r="FU41" s="9"/>
      <c r="FV41" s="9"/>
      <c r="FW41" s="9"/>
      <c r="FX41" s="9"/>
      <c r="FY41" s="9"/>
      <c r="FZ41" s="9"/>
      <c r="GA41" s="9"/>
      <c r="GB41" s="9"/>
      <c r="GC41" s="9"/>
      <c r="GD41" s="9"/>
      <c r="GE41" s="9"/>
      <c r="GF41" s="9"/>
      <c r="GG41" s="9"/>
      <c r="GH41" s="9"/>
      <c r="GI41" s="9"/>
      <c r="GJ41" s="9"/>
      <c r="GK41" s="9"/>
      <c r="GL41" s="9"/>
      <c r="GM41" s="9"/>
      <c r="GN41" s="9"/>
      <c r="GO41" s="9"/>
      <c r="GP41" s="9"/>
      <c r="GQ41" s="9"/>
      <c r="GR41" s="9"/>
      <c r="GS41" s="9"/>
      <c r="GT41" s="9"/>
      <c r="GU41" s="9"/>
      <c r="GV41" s="9"/>
      <c r="GW41" s="9"/>
    </row>
    <row r="42" spans="1:225" s="8" customFormat="1" x14ac:dyDescent="0.25">
      <c r="A42" s="3"/>
      <c r="B42" s="27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BE42" s="9"/>
      <c r="BF42" s="9"/>
      <c r="BG42" s="9"/>
      <c r="BH42" s="9"/>
      <c r="BI42" s="9"/>
      <c r="BJ42" s="9"/>
      <c r="BK42" s="9"/>
      <c r="BL42" s="9"/>
      <c r="BM42" s="9"/>
      <c r="BN42" s="9"/>
      <c r="BO42" s="9"/>
      <c r="BP42" s="9"/>
      <c r="BQ42" s="9"/>
      <c r="BR42" s="9"/>
      <c r="BS42" s="9"/>
      <c r="BT42" s="9"/>
      <c r="BU42" s="9"/>
      <c r="BV42" s="9"/>
      <c r="BW42" s="9"/>
      <c r="BX42" s="9"/>
      <c r="BY42" s="9"/>
      <c r="BZ42" s="9"/>
      <c r="CA42" s="9"/>
      <c r="CB42" s="9"/>
      <c r="CC42" s="9"/>
      <c r="CD42" s="9"/>
      <c r="CE42" s="9"/>
      <c r="CF42" s="9"/>
      <c r="CG42" s="9"/>
      <c r="CH42" s="9"/>
      <c r="CI42" s="9"/>
      <c r="CJ42" s="9"/>
      <c r="CK42" s="9"/>
      <c r="CL42" s="9"/>
      <c r="CM42" s="9"/>
      <c r="CN42" s="9"/>
      <c r="CO42" s="9"/>
      <c r="CP42" s="9"/>
      <c r="CQ42" s="9"/>
      <c r="CR42" s="9"/>
      <c r="CS42" s="9"/>
      <c r="CT42" s="9"/>
      <c r="CU42" s="9"/>
      <c r="CV42" s="9"/>
      <c r="CW42" s="9"/>
      <c r="CX42" s="9"/>
      <c r="CY42" s="9"/>
      <c r="CZ42" s="9"/>
      <c r="DA42" s="9"/>
      <c r="DB42" s="9"/>
      <c r="DC42" s="9"/>
      <c r="DD42" s="9"/>
      <c r="DE42" s="9"/>
      <c r="DF42" s="9"/>
      <c r="DG42" s="9"/>
      <c r="DH42" s="9"/>
      <c r="DI42" s="9"/>
      <c r="DJ42" s="9"/>
      <c r="DK42" s="9"/>
      <c r="DL42" s="9"/>
      <c r="DM42" s="9"/>
      <c r="DN42" s="9"/>
      <c r="DO42" s="9"/>
      <c r="DP42" s="9"/>
      <c r="DQ42" s="9"/>
      <c r="DR42" s="9"/>
      <c r="DS42" s="9"/>
      <c r="DT42" s="9"/>
      <c r="DU42" s="9"/>
      <c r="DV42" s="9"/>
      <c r="DW42" s="9"/>
      <c r="DX42" s="9"/>
      <c r="DY42" s="9"/>
      <c r="DZ42" s="9"/>
      <c r="EA42" s="9"/>
      <c r="EB42" s="9"/>
      <c r="EC42" s="9"/>
      <c r="ED42" s="9"/>
      <c r="EE42" s="9"/>
      <c r="EF42" s="9"/>
      <c r="EG42" s="9"/>
      <c r="EH42" s="9"/>
      <c r="EI42" s="9"/>
      <c r="EJ42" s="9"/>
      <c r="EK42" s="9"/>
      <c r="EL42" s="9"/>
      <c r="EM42" s="9"/>
      <c r="EN42" s="9"/>
      <c r="EO42" s="9"/>
      <c r="EP42" s="9"/>
      <c r="EQ42" s="9"/>
      <c r="ER42" s="9"/>
      <c r="ES42" s="9"/>
      <c r="ET42" s="9"/>
      <c r="EU42" s="9"/>
      <c r="EV42" s="9"/>
      <c r="EW42" s="9"/>
      <c r="EX42" s="9"/>
      <c r="EY42" s="9"/>
      <c r="EZ42" s="9"/>
      <c r="FA42" s="9"/>
      <c r="FB42" s="9"/>
      <c r="FC42" s="9"/>
      <c r="FD42" s="9"/>
      <c r="FE42" s="9"/>
      <c r="FF42" s="9"/>
      <c r="FG42" s="9"/>
      <c r="FH42" s="9"/>
      <c r="FI42" s="9"/>
      <c r="FJ42" s="9"/>
      <c r="FK42" s="9"/>
      <c r="FL42" s="9"/>
      <c r="FM42" s="9"/>
      <c r="FN42" s="9"/>
      <c r="FO42" s="9"/>
      <c r="FP42" s="9"/>
      <c r="FQ42" s="9"/>
      <c r="FR42" s="9"/>
      <c r="FS42" s="9"/>
      <c r="FT42" s="9"/>
      <c r="FU42" s="9"/>
      <c r="FV42" s="9"/>
      <c r="FW42" s="9"/>
      <c r="FX42" s="9"/>
      <c r="FY42" s="9"/>
      <c r="FZ42" s="9"/>
      <c r="GA42" s="9"/>
      <c r="GB42" s="9"/>
      <c r="GC42" s="9"/>
      <c r="GD42" s="9"/>
      <c r="GE42" s="9"/>
      <c r="GF42" s="9"/>
      <c r="GG42" s="9"/>
      <c r="GH42" s="9"/>
      <c r="GI42" s="9"/>
      <c r="GJ42" s="9"/>
      <c r="GK42" s="9"/>
      <c r="GL42" s="9"/>
      <c r="GM42" s="9"/>
      <c r="GN42" s="9"/>
      <c r="GO42" s="9"/>
      <c r="GP42" s="9"/>
      <c r="GQ42" s="9"/>
      <c r="GR42" s="9"/>
      <c r="GS42" s="9"/>
      <c r="GT42" s="9"/>
      <c r="GU42" s="9"/>
      <c r="GV42" s="9"/>
      <c r="GW42" s="9"/>
    </row>
    <row r="43" spans="1:225" s="8" customFormat="1" x14ac:dyDescent="0.25">
      <c r="A43" s="3"/>
      <c r="B43" s="27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BE43" s="9"/>
      <c r="BF43" s="9"/>
      <c r="BG43" s="9"/>
      <c r="BH43" s="9"/>
      <c r="BI43" s="9"/>
      <c r="BJ43" s="9"/>
      <c r="BK43" s="9"/>
      <c r="BL43" s="9"/>
      <c r="BM43" s="9"/>
      <c r="BN43" s="9"/>
      <c r="BO43" s="9"/>
      <c r="BP43" s="9"/>
      <c r="BQ43" s="9"/>
      <c r="BR43" s="9"/>
      <c r="BS43" s="9"/>
      <c r="BT43" s="9"/>
      <c r="BU43" s="9"/>
      <c r="BV43" s="9"/>
      <c r="BW43" s="9"/>
      <c r="BX43" s="9"/>
      <c r="BY43" s="9"/>
      <c r="BZ43" s="9"/>
      <c r="CA43" s="9"/>
      <c r="CB43" s="9"/>
      <c r="CC43" s="9"/>
      <c r="CD43" s="9"/>
      <c r="CE43" s="9"/>
      <c r="CF43" s="9"/>
      <c r="CG43" s="9"/>
      <c r="CH43" s="9"/>
      <c r="CI43" s="9"/>
      <c r="CJ43" s="9"/>
      <c r="CK43" s="9"/>
      <c r="CL43" s="9"/>
      <c r="CM43" s="9"/>
      <c r="CN43" s="9"/>
      <c r="CO43" s="9"/>
      <c r="CP43" s="9"/>
      <c r="CQ43" s="9"/>
      <c r="CR43" s="9"/>
      <c r="CS43" s="9"/>
      <c r="CT43" s="9"/>
      <c r="CU43" s="9"/>
      <c r="CV43" s="9"/>
      <c r="CW43" s="9"/>
      <c r="CX43" s="9"/>
      <c r="CY43" s="9"/>
      <c r="CZ43" s="9"/>
      <c r="DA43" s="9"/>
      <c r="DB43" s="9"/>
      <c r="DC43" s="9"/>
      <c r="DD43" s="9"/>
      <c r="DE43" s="9"/>
      <c r="DF43" s="9"/>
      <c r="DG43" s="9"/>
      <c r="DH43" s="9"/>
      <c r="DI43" s="9"/>
      <c r="DJ43" s="9"/>
      <c r="DK43" s="9"/>
      <c r="DL43" s="9"/>
      <c r="DM43" s="9"/>
      <c r="DN43" s="9"/>
      <c r="DO43" s="9"/>
      <c r="DP43" s="9"/>
      <c r="DQ43" s="9"/>
      <c r="DR43" s="9"/>
      <c r="DS43" s="9"/>
      <c r="DT43" s="9"/>
      <c r="DU43" s="9"/>
      <c r="DV43" s="9"/>
      <c r="DW43" s="9"/>
      <c r="DX43" s="9"/>
      <c r="DY43" s="9"/>
      <c r="DZ43" s="9"/>
      <c r="EA43" s="9"/>
      <c r="EB43" s="9"/>
      <c r="EC43" s="9"/>
      <c r="ED43" s="9"/>
      <c r="EE43" s="9"/>
      <c r="EF43" s="9"/>
      <c r="EG43" s="9"/>
      <c r="EH43" s="9"/>
      <c r="EI43" s="9"/>
      <c r="EJ43" s="9"/>
      <c r="EK43" s="9"/>
      <c r="EL43" s="9"/>
      <c r="EM43" s="9"/>
      <c r="EN43" s="9"/>
      <c r="EO43" s="9"/>
      <c r="EP43" s="9"/>
      <c r="EQ43" s="9"/>
      <c r="ER43" s="9"/>
      <c r="ES43" s="9"/>
      <c r="ET43" s="9"/>
      <c r="EU43" s="9"/>
      <c r="EV43" s="9"/>
      <c r="EW43" s="9"/>
      <c r="EX43" s="9"/>
      <c r="EY43" s="9"/>
      <c r="EZ43" s="9"/>
      <c r="FA43" s="9"/>
      <c r="FB43" s="9"/>
      <c r="FC43" s="9"/>
      <c r="FD43" s="9"/>
      <c r="FE43" s="9"/>
      <c r="FF43" s="9"/>
      <c r="FG43" s="9"/>
      <c r="FH43" s="9"/>
      <c r="FI43" s="9"/>
      <c r="FJ43" s="9"/>
      <c r="FK43" s="9"/>
      <c r="FL43" s="9"/>
      <c r="FM43" s="9"/>
      <c r="FN43" s="9"/>
      <c r="FO43" s="9"/>
      <c r="FP43" s="9"/>
      <c r="FQ43" s="9"/>
      <c r="FR43" s="9"/>
      <c r="FS43" s="9"/>
      <c r="FT43" s="9"/>
      <c r="FU43" s="9"/>
      <c r="FV43" s="9"/>
      <c r="FW43" s="9"/>
      <c r="FX43" s="9"/>
      <c r="FY43" s="9"/>
      <c r="FZ43" s="9"/>
      <c r="GA43" s="9"/>
      <c r="GB43" s="9"/>
      <c r="GC43" s="9"/>
      <c r="GD43" s="9"/>
      <c r="GE43" s="9"/>
      <c r="GF43" s="9"/>
      <c r="GG43" s="9"/>
      <c r="GH43" s="9"/>
      <c r="GI43" s="9"/>
      <c r="GJ43" s="9"/>
      <c r="GK43" s="9"/>
      <c r="GL43" s="9"/>
      <c r="GM43" s="9"/>
      <c r="GN43" s="9"/>
      <c r="GO43" s="9"/>
      <c r="GP43" s="9"/>
      <c r="GQ43" s="9"/>
      <c r="GR43" s="9"/>
      <c r="GS43" s="9"/>
      <c r="GT43" s="9"/>
      <c r="GU43" s="9"/>
      <c r="GV43" s="9"/>
      <c r="GW43" s="9"/>
    </row>
  </sheetData>
  <mergeCells count="33">
    <mergeCell ref="A3:AB3"/>
    <mergeCell ref="L6:N6"/>
    <mergeCell ref="D7:E7"/>
    <mergeCell ref="AB5:AB8"/>
    <mergeCell ref="S7:T7"/>
    <mergeCell ref="U7:U8"/>
    <mergeCell ref="V7:W7"/>
    <mergeCell ref="X7:X8"/>
    <mergeCell ref="Y7:Z7"/>
    <mergeCell ref="AA5:AA8"/>
    <mergeCell ref="A5:A8"/>
    <mergeCell ref="B5:B8"/>
    <mergeCell ref="C5:N5"/>
    <mergeCell ref="C6:E6"/>
    <mergeCell ref="F6:H6"/>
    <mergeCell ref="R7:R8"/>
    <mergeCell ref="O5:Z5"/>
    <mergeCell ref="O6:Q6"/>
    <mergeCell ref="R6:T6"/>
    <mergeCell ref="U6:W6"/>
    <mergeCell ref="X6:Z6"/>
    <mergeCell ref="I6:K6"/>
    <mergeCell ref="B29:N29"/>
    <mergeCell ref="B33:C33"/>
    <mergeCell ref="C7:C8"/>
    <mergeCell ref="P7:Q7"/>
    <mergeCell ref="L7:L8"/>
    <mergeCell ref="M7:N7"/>
    <mergeCell ref="F7:F8"/>
    <mergeCell ref="G7:H7"/>
    <mergeCell ref="I7:I8"/>
    <mergeCell ref="J7:K7"/>
    <mergeCell ref="O7:O8"/>
  </mergeCells>
  <printOptions horizontalCentered="1"/>
  <pageMargins left="0.19685039370078741" right="0.19685039370078741" top="0.98425196850393704" bottom="0.39370078740157483" header="0.15748031496062992" footer="0.19685039370078741"/>
  <pageSetup paperSize="9" scale="35" fitToHeight="0" orientation="landscape" blackAndWhite="1" r:id="rId1"/>
  <headerFooter alignWithMargins="0"/>
  <rowBreaks count="1" manualBreakCount="1">
    <brk id="33" max="21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Q69"/>
  <sheetViews>
    <sheetView tabSelected="1" zoomScale="70" zoomScaleNormal="70" workbookViewId="0">
      <selection activeCell="CC18" sqref="CC18"/>
    </sheetView>
  </sheetViews>
  <sheetFormatPr defaultRowHeight="15.75" x14ac:dyDescent="0.25"/>
  <cols>
    <col min="1" max="1" width="6.140625" style="3" customWidth="1"/>
    <col min="2" max="2" width="49.85546875" style="37" customWidth="1"/>
    <col min="3" max="3" width="12.28515625" style="5" customWidth="1"/>
    <col min="4" max="14" width="15.85546875" style="5" customWidth="1"/>
    <col min="15" max="26" width="15.85546875" style="8" customWidth="1"/>
    <col min="27" max="27" width="16.28515625" style="8" customWidth="1"/>
    <col min="28" max="28" width="15.7109375" style="8" customWidth="1"/>
    <col min="29" max="56" width="9.140625" style="8"/>
    <col min="57" max="205" width="9.140625" style="9"/>
    <col min="206" max="225" width="9.140625" style="8"/>
    <col min="226" max="16384" width="9.140625" style="9"/>
  </cols>
  <sheetData>
    <row r="1" spans="1:225" x14ac:dyDescent="0.25">
      <c r="X1" s="9"/>
      <c r="Y1" s="8" t="s">
        <v>28</v>
      </c>
    </row>
    <row r="3" spans="1:225" s="2" customFormat="1" ht="35.25" customHeight="1" x14ac:dyDescent="0.3">
      <c r="A3" s="131" t="s">
        <v>102</v>
      </c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  <c r="O3" s="131"/>
      <c r="P3" s="131"/>
      <c r="Q3" s="131"/>
      <c r="R3" s="131"/>
      <c r="S3" s="131"/>
      <c r="T3" s="131"/>
      <c r="U3" s="131"/>
      <c r="V3" s="131"/>
      <c r="W3" s="131"/>
      <c r="X3" s="131"/>
      <c r="Y3" s="131"/>
      <c r="Z3" s="131"/>
      <c r="AA3" s="131"/>
      <c r="AB3" s="13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</row>
    <row r="4" spans="1:225" x14ac:dyDescent="0.25">
      <c r="B4" s="4"/>
      <c r="N4" s="6"/>
      <c r="O4" s="7"/>
      <c r="P4" s="7"/>
      <c r="Q4" s="7"/>
      <c r="Z4" s="8" t="s">
        <v>0</v>
      </c>
    </row>
    <row r="5" spans="1:225" s="11" customFormat="1" ht="20.25" x14ac:dyDescent="0.2">
      <c r="A5" s="143" t="s">
        <v>1</v>
      </c>
      <c r="B5" s="143" t="s">
        <v>27</v>
      </c>
      <c r="C5" s="136" t="s">
        <v>14</v>
      </c>
      <c r="D5" s="136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36" t="s">
        <v>21</v>
      </c>
      <c r="P5" s="136"/>
      <c r="Q5" s="144"/>
      <c r="R5" s="144"/>
      <c r="S5" s="144"/>
      <c r="T5" s="144"/>
      <c r="U5" s="144"/>
      <c r="V5" s="144"/>
      <c r="W5" s="144"/>
      <c r="X5" s="144"/>
      <c r="Y5" s="144"/>
      <c r="Z5" s="144"/>
      <c r="AA5" s="137" t="s">
        <v>90</v>
      </c>
      <c r="AB5" s="140" t="s">
        <v>91</v>
      </c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  <c r="GX5" s="10"/>
      <c r="GY5" s="10"/>
      <c r="GZ5" s="10"/>
      <c r="HA5" s="10"/>
      <c r="HB5" s="10"/>
      <c r="HC5" s="10"/>
      <c r="HD5" s="10"/>
      <c r="HE5" s="10"/>
      <c r="HF5" s="10"/>
      <c r="HG5" s="10"/>
      <c r="HH5" s="10"/>
      <c r="HI5" s="10"/>
      <c r="HJ5" s="10"/>
      <c r="HK5" s="10"/>
      <c r="HL5" s="10"/>
      <c r="HM5" s="10"/>
      <c r="HN5" s="10"/>
      <c r="HO5" s="10"/>
      <c r="HP5" s="10"/>
      <c r="HQ5" s="10"/>
    </row>
    <row r="6" spans="1:225" s="11" customFormat="1" ht="20.25" x14ac:dyDescent="0.2">
      <c r="A6" s="143"/>
      <c r="B6" s="143"/>
      <c r="C6" s="136" t="s">
        <v>15</v>
      </c>
      <c r="D6" s="136"/>
      <c r="E6" s="136"/>
      <c r="F6" s="136" t="s">
        <v>16</v>
      </c>
      <c r="G6" s="136"/>
      <c r="H6" s="136"/>
      <c r="I6" s="136" t="s">
        <v>17</v>
      </c>
      <c r="J6" s="136"/>
      <c r="K6" s="136"/>
      <c r="L6" s="136" t="s">
        <v>18</v>
      </c>
      <c r="M6" s="136"/>
      <c r="N6" s="136"/>
      <c r="O6" s="136" t="s">
        <v>15</v>
      </c>
      <c r="P6" s="136"/>
      <c r="Q6" s="136"/>
      <c r="R6" s="136" t="s">
        <v>16</v>
      </c>
      <c r="S6" s="136"/>
      <c r="T6" s="136"/>
      <c r="U6" s="136" t="s">
        <v>17</v>
      </c>
      <c r="V6" s="136"/>
      <c r="W6" s="136"/>
      <c r="X6" s="136" t="s">
        <v>18</v>
      </c>
      <c r="Y6" s="136"/>
      <c r="Z6" s="136"/>
      <c r="AA6" s="138"/>
      <c r="AB6" s="141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GX6" s="10"/>
      <c r="GY6" s="10"/>
      <c r="GZ6" s="10"/>
      <c r="HA6" s="10"/>
      <c r="HB6" s="10"/>
      <c r="HC6" s="10"/>
      <c r="HD6" s="10"/>
      <c r="HE6" s="10"/>
      <c r="HF6" s="10"/>
      <c r="HG6" s="10"/>
      <c r="HH6" s="10"/>
      <c r="HI6" s="10"/>
      <c r="HJ6" s="10"/>
      <c r="HK6" s="10"/>
      <c r="HL6" s="10"/>
      <c r="HM6" s="10"/>
      <c r="HN6" s="10"/>
      <c r="HO6" s="10"/>
      <c r="HP6" s="10"/>
      <c r="HQ6" s="10"/>
    </row>
    <row r="7" spans="1:225" s="11" customFormat="1" ht="20.25" x14ac:dyDescent="0.2">
      <c r="A7" s="143"/>
      <c r="B7" s="143"/>
      <c r="C7" s="135" t="s">
        <v>4</v>
      </c>
      <c r="D7" s="136" t="s">
        <v>12</v>
      </c>
      <c r="E7" s="136"/>
      <c r="F7" s="135" t="s">
        <v>4</v>
      </c>
      <c r="G7" s="136" t="s">
        <v>12</v>
      </c>
      <c r="H7" s="136"/>
      <c r="I7" s="135" t="s">
        <v>4</v>
      </c>
      <c r="J7" s="136" t="s">
        <v>12</v>
      </c>
      <c r="K7" s="136"/>
      <c r="L7" s="135" t="s">
        <v>4</v>
      </c>
      <c r="M7" s="136" t="s">
        <v>12</v>
      </c>
      <c r="N7" s="136"/>
      <c r="O7" s="135" t="s">
        <v>4</v>
      </c>
      <c r="P7" s="136" t="s">
        <v>12</v>
      </c>
      <c r="Q7" s="136"/>
      <c r="R7" s="135" t="s">
        <v>4</v>
      </c>
      <c r="S7" s="136" t="s">
        <v>12</v>
      </c>
      <c r="T7" s="136"/>
      <c r="U7" s="135" t="s">
        <v>4</v>
      </c>
      <c r="V7" s="136" t="s">
        <v>12</v>
      </c>
      <c r="W7" s="136"/>
      <c r="X7" s="135" t="s">
        <v>4</v>
      </c>
      <c r="Y7" s="136" t="s">
        <v>12</v>
      </c>
      <c r="Z7" s="136"/>
      <c r="AA7" s="138"/>
      <c r="AB7" s="141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  <c r="HI7" s="10"/>
      <c r="HJ7" s="10"/>
      <c r="HK7" s="10"/>
      <c r="HL7" s="10"/>
      <c r="HM7" s="10"/>
      <c r="HN7" s="10"/>
      <c r="HO7" s="10"/>
      <c r="HP7" s="10"/>
      <c r="HQ7" s="10"/>
    </row>
    <row r="8" spans="1:225" s="11" customFormat="1" ht="57.75" customHeight="1" thickBot="1" x14ac:dyDescent="0.25">
      <c r="A8" s="143"/>
      <c r="B8" s="143"/>
      <c r="C8" s="135"/>
      <c r="D8" s="96" t="s">
        <v>19</v>
      </c>
      <c r="E8" s="96" t="s">
        <v>20</v>
      </c>
      <c r="F8" s="135"/>
      <c r="G8" s="96" t="s">
        <v>19</v>
      </c>
      <c r="H8" s="96" t="s">
        <v>20</v>
      </c>
      <c r="I8" s="135"/>
      <c r="J8" s="96" t="s">
        <v>19</v>
      </c>
      <c r="K8" s="96" t="s">
        <v>20</v>
      </c>
      <c r="L8" s="135"/>
      <c r="M8" s="96" t="s">
        <v>19</v>
      </c>
      <c r="N8" s="96" t="s">
        <v>20</v>
      </c>
      <c r="O8" s="135"/>
      <c r="P8" s="96" t="s">
        <v>19</v>
      </c>
      <c r="Q8" s="96" t="s">
        <v>20</v>
      </c>
      <c r="R8" s="135"/>
      <c r="S8" s="96" t="s">
        <v>19</v>
      </c>
      <c r="T8" s="96" t="s">
        <v>20</v>
      </c>
      <c r="U8" s="135"/>
      <c r="V8" s="96" t="s">
        <v>19</v>
      </c>
      <c r="W8" s="96" t="s">
        <v>20</v>
      </c>
      <c r="X8" s="135"/>
      <c r="Y8" s="96" t="s">
        <v>19</v>
      </c>
      <c r="Z8" s="96" t="s">
        <v>20</v>
      </c>
      <c r="AA8" s="139"/>
      <c r="AB8" s="142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GX8" s="10"/>
      <c r="GY8" s="10"/>
      <c r="GZ8" s="10"/>
      <c r="HA8" s="10"/>
      <c r="HB8" s="10"/>
      <c r="HC8" s="10"/>
      <c r="HD8" s="10"/>
      <c r="HE8" s="10"/>
      <c r="HF8" s="10"/>
      <c r="HG8" s="10"/>
      <c r="HH8" s="10"/>
      <c r="HI8" s="10"/>
      <c r="HJ8" s="10"/>
      <c r="HK8" s="10"/>
      <c r="HL8" s="10"/>
      <c r="HM8" s="10"/>
      <c r="HN8" s="10"/>
      <c r="HO8" s="10"/>
      <c r="HP8" s="10"/>
      <c r="HQ8" s="10"/>
    </row>
    <row r="9" spans="1:225" s="14" customFormat="1" ht="21" thickBot="1" x14ac:dyDescent="0.25">
      <c r="A9" s="42">
        <v>1</v>
      </c>
      <c r="B9" s="97" t="s">
        <v>5</v>
      </c>
      <c r="C9" s="98">
        <v>0</v>
      </c>
      <c r="D9" s="99">
        <v>0</v>
      </c>
      <c r="E9" s="99">
        <v>0</v>
      </c>
      <c r="F9" s="98">
        <v>0</v>
      </c>
      <c r="G9" s="99">
        <v>0</v>
      </c>
      <c r="H9" s="99">
        <v>0</v>
      </c>
      <c r="I9" s="98">
        <v>0</v>
      </c>
      <c r="J9" s="99">
        <v>0</v>
      </c>
      <c r="K9" s="99">
        <v>0</v>
      </c>
      <c r="L9" s="98">
        <v>0</v>
      </c>
      <c r="M9" s="99">
        <v>0</v>
      </c>
      <c r="N9" s="99">
        <v>0</v>
      </c>
      <c r="O9" s="98">
        <v>0</v>
      </c>
      <c r="P9" s="99"/>
      <c r="Q9" s="99"/>
      <c r="R9" s="98">
        <v>0</v>
      </c>
      <c r="S9" s="99"/>
      <c r="T9" s="99"/>
      <c r="U9" s="98">
        <v>0</v>
      </c>
      <c r="V9" s="99"/>
      <c r="W9" s="99"/>
      <c r="X9" s="98">
        <v>0</v>
      </c>
      <c r="Y9" s="99"/>
      <c r="Z9" s="99"/>
      <c r="AA9" s="100"/>
      <c r="AB9" s="42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3"/>
      <c r="CR9" s="13"/>
      <c r="GX9" s="13"/>
      <c r="GY9" s="13"/>
      <c r="GZ9" s="13"/>
      <c r="HA9" s="13"/>
      <c r="HB9" s="13"/>
      <c r="HC9" s="13"/>
      <c r="HD9" s="13"/>
      <c r="HE9" s="13"/>
      <c r="HF9" s="13"/>
      <c r="HG9" s="13"/>
      <c r="HH9" s="13"/>
      <c r="HI9" s="13"/>
      <c r="HJ9" s="13"/>
      <c r="HK9" s="13"/>
      <c r="HL9" s="13"/>
      <c r="HM9" s="13"/>
      <c r="HN9" s="13"/>
      <c r="HO9" s="13"/>
      <c r="HP9" s="13"/>
      <c r="HQ9" s="13"/>
    </row>
    <row r="10" spans="1:225" s="14" customFormat="1" ht="21" thickBot="1" x14ac:dyDescent="0.25">
      <c r="A10" s="42">
        <v>2</v>
      </c>
      <c r="B10" s="97" t="s">
        <v>6</v>
      </c>
      <c r="C10" s="101">
        <v>0</v>
      </c>
      <c r="D10" s="99">
        <v>0</v>
      </c>
      <c r="E10" s="99">
        <v>0</v>
      </c>
      <c r="F10" s="101">
        <v>0</v>
      </c>
      <c r="G10" s="99">
        <v>0</v>
      </c>
      <c r="H10" s="99">
        <v>0</v>
      </c>
      <c r="I10" s="101">
        <v>0</v>
      </c>
      <c r="J10" s="99">
        <v>0</v>
      </c>
      <c r="K10" s="99">
        <v>0</v>
      </c>
      <c r="L10" s="101">
        <v>0</v>
      </c>
      <c r="M10" s="99">
        <v>0</v>
      </c>
      <c r="N10" s="99">
        <v>0</v>
      </c>
      <c r="O10" s="101">
        <v>0</v>
      </c>
      <c r="P10" s="99"/>
      <c r="Q10" s="99"/>
      <c r="R10" s="101">
        <v>0</v>
      </c>
      <c r="S10" s="99"/>
      <c r="T10" s="99"/>
      <c r="U10" s="101">
        <v>0</v>
      </c>
      <c r="V10" s="99"/>
      <c r="W10" s="99"/>
      <c r="X10" s="101">
        <v>0</v>
      </c>
      <c r="Y10" s="99"/>
      <c r="Z10" s="99"/>
      <c r="AA10" s="100"/>
      <c r="AB10" s="42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GX10" s="13"/>
      <c r="GY10" s="13"/>
      <c r="GZ10" s="13"/>
      <c r="HA10" s="13"/>
      <c r="HB10" s="13"/>
      <c r="HC10" s="13"/>
      <c r="HD10" s="13"/>
      <c r="HE10" s="13"/>
      <c r="HF10" s="13"/>
      <c r="HG10" s="13"/>
      <c r="HH10" s="13"/>
      <c r="HI10" s="13"/>
      <c r="HJ10" s="13"/>
      <c r="HK10" s="13"/>
      <c r="HL10" s="13"/>
      <c r="HM10" s="13"/>
      <c r="HN10" s="13"/>
      <c r="HO10" s="13"/>
      <c r="HP10" s="13"/>
      <c r="HQ10" s="13"/>
    </row>
    <row r="11" spans="1:225" s="13" customFormat="1" ht="20.25" x14ac:dyDescent="0.2">
      <c r="A11" s="42">
        <v>3</v>
      </c>
      <c r="B11" s="97" t="s">
        <v>23</v>
      </c>
      <c r="C11" s="67">
        <f t="shared" ref="C11:Y11" si="0">SUM(C12:C27)</f>
        <v>778.01090000000011</v>
      </c>
      <c r="D11" s="67">
        <f t="shared" si="0"/>
        <v>372.05799999999999</v>
      </c>
      <c r="E11" s="67">
        <f t="shared" si="0"/>
        <v>405.9529</v>
      </c>
      <c r="F11" s="67">
        <f t="shared" si="0"/>
        <v>1564.9500999999996</v>
      </c>
      <c r="G11" s="67">
        <f t="shared" si="0"/>
        <v>869.60199999999998</v>
      </c>
      <c r="H11" s="67">
        <f t="shared" si="0"/>
        <v>695.34809999999993</v>
      </c>
      <c r="I11" s="67">
        <f t="shared" si="0"/>
        <v>3489.4770900000003</v>
      </c>
      <c r="J11" s="67">
        <f t="shared" si="0"/>
        <v>1453.5940000000001</v>
      </c>
      <c r="K11" s="67">
        <f t="shared" si="0"/>
        <v>2035.88309</v>
      </c>
      <c r="L11" s="67">
        <f t="shared" si="0"/>
        <v>3986.9430900000002</v>
      </c>
      <c r="M11" s="67">
        <f t="shared" si="0"/>
        <v>1951.0600000000002</v>
      </c>
      <c r="N11" s="67">
        <f t="shared" si="0"/>
        <v>2035.88309</v>
      </c>
      <c r="O11" s="67">
        <f t="shared" si="0"/>
        <v>0</v>
      </c>
      <c r="P11" s="67">
        <f t="shared" si="0"/>
        <v>0</v>
      </c>
      <c r="Q11" s="67">
        <f t="shared" si="0"/>
        <v>0</v>
      </c>
      <c r="R11" s="67">
        <f t="shared" si="0"/>
        <v>0</v>
      </c>
      <c r="S11" s="67">
        <f t="shared" si="0"/>
        <v>0</v>
      </c>
      <c r="T11" s="67">
        <f t="shared" si="0"/>
        <v>0</v>
      </c>
      <c r="U11" s="67">
        <f t="shared" si="0"/>
        <v>48.54</v>
      </c>
      <c r="V11" s="67">
        <f t="shared" si="0"/>
        <v>48.54</v>
      </c>
      <c r="W11" s="67">
        <f t="shared" si="0"/>
        <v>0</v>
      </c>
      <c r="X11" s="67">
        <f t="shared" si="0"/>
        <v>1939.4769999999999</v>
      </c>
      <c r="Y11" s="67">
        <f t="shared" si="0"/>
        <v>48.54</v>
      </c>
      <c r="Z11" s="67">
        <f>SUM(Z12:Z27)</f>
        <v>1890.9369999999999</v>
      </c>
      <c r="AA11" s="93">
        <f>X11/L11</f>
        <v>0.48645715682889262</v>
      </c>
      <c r="AB11" s="94">
        <f>X11-L11</f>
        <v>-2047.4660900000003</v>
      </c>
    </row>
    <row r="12" spans="1:225" s="13" customFormat="1" ht="40.5" x14ac:dyDescent="0.2">
      <c r="A12" s="102" t="s">
        <v>31</v>
      </c>
      <c r="B12" s="103" t="s">
        <v>45</v>
      </c>
      <c r="C12" s="67">
        <f>D12+E12</f>
        <v>405.9529</v>
      </c>
      <c r="D12" s="104">
        <v>0</v>
      </c>
      <c r="E12" s="104">
        <v>405.9529</v>
      </c>
      <c r="F12" s="67">
        <f>G12+H12</f>
        <v>405.9529</v>
      </c>
      <c r="G12" s="104">
        <v>0</v>
      </c>
      <c r="H12" s="104">
        <f>E12</f>
        <v>405.9529</v>
      </c>
      <c r="I12" s="67">
        <f>J12+K12</f>
        <v>405.9529</v>
      </c>
      <c r="J12" s="104">
        <v>0</v>
      </c>
      <c r="K12" s="104">
        <f>0+H12</f>
        <v>405.9529</v>
      </c>
      <c r="L12" s="67">
        <f>M12+N12</f>
        <v>405.9529</v>
      </c>
      <c r="M12" s="104">
        <v>0</v>
      </c>
      <c r="N12" s="104">
        <f t="shared" ref="N12:N24" si="1">K12</f>
        <v>405.9529</v>
      </c>
      <c r="O12" s="67">
        <f>P12+Q12</f>
        <v>0</v>
      </c>
      <c r="P12" s="104"/>
      <c r="Q12" s="104"/>
      <c r="R12" s="67">
        <f>S12+T12</f>
        <v>0</v>
      </c>
      <c r="S12" s="104"/>
      <c r="T12" s="104"/>
      <c r="U12" s="67">
        <f>V12+W12</f>
        <v>0</v>
      </c>
      <c r="V12" s="104"/>
      <c r="W12" s="104"/>
      <c r="X12" s="67">
        <f>Y12+Z12</f>
        <v>0</v>
      </c>
      <c r="Y12" s="104"/>
      <c r="Z12" s="104"/>
      <c r="AA12" s="100"/>
      <c r="AB12" s="42"/>
    </row>
    <row r="13" spans="1:225" s="13" customFormat="1" ht="40.5" x14ac:dyDescent="0.2">
      <c r="A13" s="102" t="s">
        <v>32</v>
      </c>
      <c r="B13" s="103" t="s">
        <v>46</v>
      </c>
      <c r="C13" s="67">
        <f t="shared" ref="C13:C29" si="2">D13+E13</f>
        <v>0</v>
      </c>
      <c r="D13" s="104">
        <v>0</v>
      </c>
      <c r="E13" s="104">
        <v>0</v>
      </c>
      <c r="F13" s="67">
        <f t="shared" ref="F13:F29" si="3">G13+H13</f>
        <v>0</v>
      </c>
      <c r="G13" s="104">
        <v>0</v>
      </c>
      <c r="H13" s="104">
        <v>0</v>
      </c>
      <c r="I13" s="67">
        <f t="shared" ref="I13:I29" si="4">J13+K13</f>
        <v>706.98451</v>
      </c>
      <c r="J13" s="104">
        <v>0</v>
      </c>
      <c r="K13" s="104">
        <v>706.98451</v>
      </c>
      <c r="L13" s="67">
        <f t="shared" ref="L13:L29" si="5">M13+N13</f>
        <v>706.98451</v>
      </c>
      <c r="M13" s="104">
        <v>0</v>
      </c>
      <c r="N13" s="104">
        <f t="shared" si="1"/>
        <v>706.98451</v>
      </c>
      <c r="O13" s="67">
        <f t="shared" ref="O13:O29" si="6">P13+Q13</f>
        <v>0</v>
      </c>
      <c r="P13" s="104"/>
      <c r="Q13" s="104"/>
      <c r="R13" s="67">
        <f t="shared" ref="R13:R29" si="7">S13+T13</f>
        <v>0</v>
      </c>
      <c r="S13" s="104"/>
      <c r="T13" s="104"/>
      <c r="U13" s="67">
        <f t="shared" ref="U13:U29" si="8">V13+W13</f>
        <v>0</v>
      </c>
      <c r="V13" s="104"/>
      <c r="W13" s="104"/>
      <c r="X13" s="67">
        <f t="shared" ref="X13:X29" si="9">Y13+Z13</f>
        <v>0</v>
      </c>
      <c r="Y13" s="104"/>
      <c r="Z13" s="104"/>
      <c r="AA13" s="100"/>
      <c r="AB13" s="42"/>
    </row>
    <row r="14" spans="1:225" s="13" customFormat="1" ht="40.5" x14ac:dyDescent="0.2">
      <c r="A14" s="102" t="s">
        <v>33</v>
      </c>
      <c r="B14" s="103" t="s">
        <v>47</v>
      </c>
      <c r="C14" s="67">
        <f t="shared" si="2"/>
        <v>0</v>
      </c>
      <c r="D14" s="104">
        <v>0</v>
      </c>
      <c r="E14" s="104">
        <v>0</v>
      </c>
      <c r="F14" s="67">
        <f t="shared" si="3"/>
        <v>0</v>
      </c>
      <c r="G14" s="104">
        <v>0</v>
      </c>
      <c r="H14" s="104">
        <v>0</v>
      </c>
      <c r="I14" s="67">
        <f t="shared" si="4"/>
        <v>450.55335000000002</v>
      </c>
      <c r="J14" s="104">
        <v>0</v>
      </c>
      <c r="K14" s="104">
        <v>450.55335000000002</v>
      </c>
      <c r="L14" s="67">
        <f t="shared" si="5"/>
        <v>450.55335000000002</v>
      </c>
      <c r="M14" s="104">
        <v>0</v>
      </c>
      <c r="N14" s="104">
        <f t="shared" si="1"/>
        <v>450.55335000000002</v>
      </c>
      <c r="O14" s="67">
        <f t="shared" si="6"/>
        <v>0</v>
      </c>
      <c r="P14" s="104"/>
      <c r="Q14" s="104"/>
      <c r="R14" s="67">
        <f t="shared" si="7"/>
        <v>0</v>
      </c>
      <c r="S14" s="104"/>
      <c r="T14" s="104"/>
      <c r="U14" s="67">
        <f t="shared" si="8"/>
        <v>0</v>
      </c>
      <c r="V14" s="104"/>
      <c r="W14" s="104"/>
      <c r="X14" s="67">
        <f t="shared" si="9"/>
        <v>0</v>
      </c>
      <c r="Y14" s="104"/>
      <c r="Z14" s="104"/>
      <c r="AA14" s="100"/>
      <c r="AB14" s="42"/>
    </row>
    <row r="15" spans="1:225" s="13" customFormat="1" ht="40.5" x14ac:dyDescent="0.2">
      <c r="A15" s="102" t="s">
        <v>48</v>
      </c>
      <c r="B15" s="103" t="s">
        <v>49</v>
      </c>
      <c r="C15" s="67">
        <f t="shared" si="2"/>
        <v>0</v>
      </c>
      <c r="D15" s="104">
        <v>0</v>
      </c>
      <c r="E15" s="104">
        <v>0</v>
      </c>
      <c r="F15" s="67">
        <f t="shared" si="3"/>
        <v>289.39519999999999</v>
      </c>
      <c r="G15" s="104">
        <v>0</v>
      </c>
      <c r="H15" s="104">
        <v>289.39519999999999</v>
      </c>
      <c r="I15" s="67">
        <f t="shared" si="4"/>
        <v>289.39519999999999</v>
      </c>
      <c r="J15" s="104">
        <v>0</v>
      </c>
      <c r="K15" s="104">
        <f>H15</f>
        <v>289.39519999999999</v>
      </c>
      <c r="L15" s="67">
        <f t="shared" si="5"/>
        <v>289.39519999999999</v>
      </c>
      <c r="M15" s="104">
        <v>0</v>
      </c>
      <c r="N15" s="104">
        <f t="shared" si="1"/>
        <v>289.39519999999999</v>
      </c>
      <c r="O15" s="67">
        <f t="shared" si="6"/>
        <v>0</v>
      </c>
      <c r="P15" s="104"/>
      <c r="Q15" s="104"/>
      <c r="R15" s="67">
        <f t="shared" si="7"/>
        <v>0</v>
      </c>
      <c r="S15" s="104"/>
      <c r="T15" s="104"/>
      <c r="U15" s="67">
        <f t="shared" si="8"/>
        <v>0</v>
      </c>
      <c r="V15" s="104"/>
      <c r="W15" s="104"/>
      <c r="X15" s="67">
        <f t="shared" si="9"/>
        <v>0</v>
      </c>
      <c r="Y15" s="104"/>
      <c r="Z15" s="104"/>
      <c r="AA15" s="100"/>
      <c r="AB15" s="42"/>
    </row>
    <row r="16" spans="1:225" s="13" customFormat="1" ht="60.75" x14ac:dyDescent="0.2">
      <c r="A16" s="102" t="s">
        <v>50</v>
      </c>
      <c r="B16" s="103" t="s">
        <v>51</v>
      </c>
      <c r="C16" s="67">
        <f t="shared" si="2"/>
        <v>0</v>
      </c>
      <c r="D16" s="104">
        <v>0</v>
      </c>
      <c r="E16" s="104">
        <v>0</v>
      </c>
      <c r="F16" s="67">
        <f t="shared" si="3"/>
        <v>0</v>
      </c>
      <c r="G16" s="104">
        <v>0</v>
      </c>
      <c r="H16" s="104">
        <v>0</v>
      </c>
      <c r="I16" s="67">
        <f t="shared" si="4"/>
        <v>182.99713</v>
      </c>
      <c r="J16" s="104">
        <v>0</v>
      </c>
      <c r="K16" s="104">
        <v>182.99713</v>
      </c>
      <c r="L16" s="67">
        <f t="shared" si="5"/>
        <v>182.99713</v>
      </c>
      <c r="M16" s="104">
        <v>0</v>
      </c>
      <c r="N16" s="104">
        <f t="shared" si="1"/>
        <v>182.99713</v>
      </c>
      <c r="O16" s="67">
        <f t="shared" si="6"/>
        <v>0</v>
      </c>
      <c r="P16" s="104"/>
      <c r="Q16" s="104"/>
      <c r="R16" s="67">
        <f t="shared" si="7"/>
        <v>0</v>
      </c>
      <c r="S16" s="104"/>
      <c r="T16" s="104"/>
      <c r="U16" s="67">
        <f t="shared" si="8"/>
        <v>0</v>
      </c>
      <c r="V16" s="104"/>
      <c r="W16" s="104"/>
      <c r="X16" s="67">
        <f t="shared" si="9"/>
        <v>0</v>
      </c>
      <c r="Y16" s="104"/>
      <c r="Z16" s="104"/>
      <c r="AA16" s="100"/>
      <c r="AB16" s="42"/>
    </row>
    <row r="17" spans="1:225" s="13" customFormat="1" ht="40.5" x14ac:dyDescent="0.2">
      <c r="A17" s="102" t="s">
        <v>78</v>
      </c>
      <c r="B17" s="103" t="s">
        <v>64</v>
      </c>
      <c r="C17" s="67">
        <f t="shared" si="2"/>
        <v>12.622</v>
      </c>
      <c r="D17" s="104">
        <v>12.622</v>
      </c>
      <c r="E17" s="104">
        <v>0</v>
      </c>
      <c r="F17" s="67">
        <f t="shared" si="3"/>
        <v>12.622</v>
      </c>
      <c r="G17" s="104">
        <f>D17</f>
        <v>12.622</v>
      </c>
      <c r="H17" s="104">
        <v>0</v>
      </c>
      <c r="I17" s="67">
        <f t="shared" si="4"/>
        <v>12.622</v>
      </c>
      <c r="J17" s="104">
        <f>G17</f>
        <v>12.622</v>
      </c>
      <c r="K17" s="104">
        <v>0</v>
      </c>
      <c r="L17" s="67">
        <f t="shared" si="5"/>
        <v>12.622</v>
      </c>
      <c r="M17" s="104">
        <f>J17</f>
        <v>12.622</v>
      </c>
      <c r="N17" s="104">
        <f t="shared" si="1"/>
        <v>0</v>
      </c>
      <c r="O17" s="67">
        <f t="shared" si="6"/>
        <v>0</v>
      </c>
      <c r="P17" s="104"/>
      <c r="Q17" s="104"/>
      <c r="R17" s="67">
        <f t="shared" si="7"/>
        <v>0</v>
      </c>
      <c r="S17" s="104"/>
      <c r="T17" s="104"/>
      <c r="U17" s="67">
        <f t="shared" si="8"/>
        <v>0</v>
      </c>
      <c r="V17" s="104"/>
      <c r="W17" s="104"/>
      <c r="X17" s="67">
        <f t="shared" si="9"/>
        <v>0</v>
      </c>
      <c r="Y17" s="104"/>
      <c r="Z17" s="104"/>
      <c r="AA17" s="100"/>
      <c r="AB17" s="42"/>
    </row>
    <row r="18" spans="1:225" s="13" customFormat="1" ht="60.75" x14ac:dyDescent="0.2">
      <c r="A18" s="102" t="s">
        <v>79</v>
      </c>
      <c r="B18" s="103" t="s">
        <v>65</v>
      </c>
      <c r="C18" s="67">
        <f t="shared" si="2"/>
        <v>239.03899999999999</v>
      </c>
      <c r="D18" s="104">
        <v>239.03899999999999</v>
      </c>
      <c r="E18" s="104">
        <v>0</v>
      </c>
      <c r="F18" s="67">
        <f t="shared" si="3"/>
        <v>239.03899999999999</v>
      </c>
      <c r="G18" s="104">
        <f>D18</f>
        <v>239.03899999999999</v>
      </c>
      <c r="H18" s="104">
        <v>0</v>
      </c>
      <c r="I18" s="67">
        <f t="shared" si="4"/>
        <v>239.03899999999999</v>
      </c>
      <c r="J18" s="104">
        <f t="shared" ref="J18:J21" si="10">G18</f>
        <v>239.03899999999999</v>
      </c>
      <c r="K18" s="104">
        <v>0</v>
      </c>
      <c r="L18" s="67">
        <f t="shared" si="5"/>
        <v>239.03899999999999</v>
      </c>
      <c r="M18" s="104">
        <f t="shared" ref="M18:M21" si="11">J18</f>
        <v>239.03899999999999</v>
      </c>
      <c r="N18" s="104">
        <f t="shared" si="1"/>
        <v>0</v>
      </c>
      <c r="O18" s="67">
        <f t="shared" si="6"/>
        <v>0</v>
      </c>
      <c r="P18" s="104"/>
      <c r="Q18" s="104"/>
      <c r="R18" s="67">
        <f t="shared" si="7"/>
        <v>0</v>
      </c>
      <c r="S18" s="104"/>
      <c r="T18" s="104"/>
      <c r="U18" s="67">
        <f t="shared" si="8"/>
        <v>0</v>
      </c>
      <c r="V18" s="104"/>
      <c r="W18" s="104"/>
      <c r="X18" s="67">
        <f t="shared" si="9"/>
        <v>0</v>
      </c>
      <c r="Y18" s="104"/>
      <c r="Z18" s="104"/>
      <c r="AA18" s="100"/>
      <c r="AB18" s="42"/>
    </row>
    <row r="19" spans="1:225" s="13" customFormat="1" ht="40.5" x14ac:dyDescent="0.2">
      <c r="A19" s="102" t="s">
        <v>80</v>
      </c>
      <c r="B19" s="103" t="s">
        <v>66</v>
      </c>
      <c r="C19" s="67">
        <f t="shared" si="2"/>
        <v>110.258</v>
      </c>
      <c r="D19" s="104">
        <v>110.258</v>
      </c>
      <c r="E19" s="104">
        <v>0</v>
      </c>
      <c r="F19" s="67">
        <f t="shared" si="3"/>
        <v>110.258</v>
      </c>
      <c r="G19" s="104">
        <f t="shared" ref="G19:G20" si="12">D19</f>
        <v>110.258</v>
      </c>
      <c r="H19" s="104">
        <v>0</v>
      </c>
      <c r="I19" s="67">
        <f t="shared" si="4"/>
        <v>110.258</v>
      </c>
      <c r="J19" s="104">
        <f t="shared" si="10"/>
        <v>110.258</v>
      </c>
      <c r="K19" s="104">
        <v>0</v>
      </c>
      <c r="L19" s="67">
        <f t="shared" si="5"/>
        <v>110.258</v>
      </c>
      <c r="M19" s="104">
        <f t="shared" si="11"/>
        <v>110.258</v>
      </c>
      <c r="N19" s="104">
        <f t="shared" si="1"/>
        <v>0</v>
      </c>
      <c r="O19" s="67">
        <f t="shared" si="6"/>
        <v>0</v>
      </c>
      <c r="P19" s="104"/>
      <c r="Q19" s="104"/>
      <c r="R19" s="67">
        <f t="shared" si="7"/>
        <v>0</v>
      </c>
      <c r="S19" s="104"/>
      <c r="T19" s="104"/>
      <c r="U19" s="67">
        <f t="shared" si="8"/>
        <v>0</v>
      </c>
      <c r="V19" s="104"/>
      <c r="W19" s="104"/>
      <c r="X19" s="67">
        <f t="shared" si="9"/>
        <v>0</v>
      </c>
      <c r="Y19" s="104"/>
      <c r="Z19" s="104"/>
      <c r="AA19" s="100"/>
      <c r="AB19" s="42"/>
    </row>
    <row r="20" spans="1:225" s="13" customFormat="1" ht="40.5" x14ac:dyDescent="0.2">
      <c r="A20" s="102" t="s">
        <v>81</v>
      </c>
      <c r="B20" s="103" t="s">
        <v>69</v>
      </c>
      <c r="C20" s="67">
        <f t="shared" si="2"/>
        <v>10.138999999999999</v>
      </c>
      <c r="D20" s="104">
        <v>10.138999999999999</v>
      </c>
      <c r="E20" s="104">
        <v>0</v>
      </c>
      <c r="F20" s="67">
        <f t="shared" si="3"/>
        <v>10.138999999999999</v>
      </c>
      <c r="G20" s="104">
        <f t="shared" si="12"/>
        <v>10.138999999999999</v>
      </c>
      <c r="H20" s="104">
        <v>0</v>
      </c>
      <c r="I20" s="67">
        <f t="shared" si="4"/>
        <v>10.138999999999999</v>
      </c>
      <c r="J20" s="104">
        <f t="shared" si="10"/>
        <v>10.138999999999999</v>
      </c>
      <c r="K20" s="104">
        <v>0</v>
      </c>
      <c r="L20" s="67">
        <f t="shared" si="5"/>
        <v>10.138999999999999</v>
      </c>
      <c r="M20" s="104">
        <f t="shared" si="11"/>
        <v>10.138999999999999</v>
      </c>
      <c r="N20" s="104">
        <f t="shared" si="1"/>
        <v>0</v>
      </c>
      <c r="O20" s="67">
        <f t="shared" si="6"/>
        <v>0</v>
      </c>
      <c r="P20" s="104"/>
      <c r="Q20" s="104"/>
      <c r="R20" s="67">
        <f t="shared" si="7"/>
        <v>0</v>
      </c>
      <c r="S20" s="104"/>
      <c r="T20" s="104"/>
      <c r="U20" s="67">
        <f t="shared" si="8"/>
        <v>9.56</v>
      </c>
      <c r="V20" s="104">
        <v>9.56</v>
      </c>
      <c r="W20" s="104"/>
      <c r="X20" s="67">
        <f t="shared" si="9"/>
        <v>9.56</v>
      </c>
      <c r="Y20" s="104">
        <f>V20</f>
        <v>9.56</v>
      </c>
      <c r="Z20" s="104"/>
      <c r="AA20" s="100"/>
      <c r="AB20" s="42"/>
    </row>
    <row r="21" spans="1:225" s="13" customFormat="1" ht="60.75" x14ac:dyDescent="0.2">
      <c r="A21" s="102" t="s">
        <v>82</v>
      </c>
      <c r="B21" s="103" t="s">
        <v>71</v>
      </c>
      <c r="C21" s="67">
        <f t="shared" si="2"/>
        <v>0</v>
      </c>
      <c r="D21" s="104">
        <v>0</v>
      </c>
      <c r="E21" s="104">
        <v>0</v>
      </c>
      <c r="F21" s="67">
        <f t="shared" si="3"/>
        <v>497.54399999999998</v>
      </c>
      <c r="G21" s="104">
        <v>497.54399999999998</v>
      </c>
      <c r="H21" s="104">
        <v>0</v>
      </c>
      <c r="I21" s="67">
        <f t="shared" si="4"/>
        <v>497.54399999999998</v>
      </c>
      <c r="J21" s="104">
        <f t="shared" si="10"/>
        <v>497.54399999999998</v>
      </c>
      <c r="K21" s="104">
        <v>0</v>
      </c>
      <c r="L21" s="67">
        <f t="shared" si="5"/>
        <v>497.54399999999998</v>
      </c>
      <c r="M21" s="104">
        <f t="shared" si="11"/>
        <v>497.54399999999998</v>
      </c>
      <c r="N21" s="104">
        <f t="shared" si="1"/>
        <v>0</v>
      </c>
      <c r="O21" s="67">
        <f t="shared" si="6"/>
        <v>0</v>
      </c>
      <c r="P21" s="104"/>
      <c r="Q21" s="104"/>
      <c r="R21" s="67">
        <f t="shared" si="7"/>
        <v>0</v>
      </c>
      <c r="S21" s="104"/>
      <c r="T21" s="104"/>
      <c r="U21" s="67">
        <f t="shared" si="8"/>
        <v>0</v>
      </c>
      <c r="V21" s="104"/>
      <c r="W21" s="104"/>
      <c r="X21" s="67">
        <f t="shared" si="9"/>
        <v>0</v>
      </c>
      <c r="Y21" s="104"/>
      <c r="Z21" s="104"/>
      <c r="AA21" s="100"/>
      <c r="AB21" s="42"/>
    </row>
    <row r="22" spans="1:225" s="13" customFormat="1" ht="60.75" x14ac:dyDescent="0.2">
      <c r="A22" s="102" t="s">
        <v>83</v>
      </c>
      <c r="B22" s="103" t="s">
        <v>72</v>
      </c>
      <c r="C22" s="67">
        <f t="shared" si="2"/>
        <v>0</v>
      </c>
      <c r="D22" s="104">
        <v>0</v>
      </c>
      <c r="E22" s="104">
        <v>0</v>
      </c>
      <c r="F22" s="67">
        <f t="shared" si="3"/>
        <v>0</v>
      </c>
      <c r="G22" s="104">
        <v>0</v>
      </c>
      <c r="H22" s="104">
        <v>0</v>
      </c>
      <c r="I22" s="67">
        <f t="shared" si="4"/>
        <v>583.99199999999996</v>
      </c>
      <c r="J22" s="104">
        <v>583.99199999999996</v>
      </c>
      <c r="K22" s="104">
        <v>0</v>
      </c>
      <c r="L22" s="67">
        <f t="shared" si="5"/>
        <v>583.99199999999996</v>
      </c>
      <c r="M22" s="104">
        <f>J22</f>
        <v>583.99199999999996</v>
      </c>
      <c r="N22" s="104">
        <f t="shared" si="1"/>
        <v>0</v>
      </c>
      <c r="O22" s="67">
        <f t="shared" si="6"/>
        <v>0</v>
      </c>
      <c r="P22" s="104"/>
      <c r="Q22" s="104"/>
      <c r="R22" s="67">
        <f t="shared" si="7"/>
        <v>0</v>
      </c>
      <c r="S22" s="104"/>
      <c r="T22" s="104"/>
      <c r="U22" s="67">
        <f t="shared" si="8"/>
        <v>0</v>
      </c>
      <c r="V22" s="104"/>
      <c r="W22" s="104"/>
      <c r="X22" s="67">
        <f t="shared" si="9"/>
        <v>0</v>
      </c>
      <c r="Y22" s="104"/>
      <c r="Z22" s="104"/>
      <c r="AA22" s="100"/>
      <c r="AB22" s="42"/>
    </row>
    <row r="23" spans="1:225" s="13" customFormat="1" ht="67.5" customHeight="1" x14ac:dyDescent="0.2">
      <c r="A23" s="102" t="s">
        <v>84</v>
      </c>
      <c r="B23" s="103" t="s">
        <v>73</v>
      </c>
      <c r="C23" s="67">
        <f t="shared" si="2"/>
        <v>0</v>
      </c>
      <c r="D23" s="104">
        <v>0</v>
      </c>
      <c r="E23" s="104">
        <v>0</v>
      </c>
      <c r="F23" s="67">
        <f t="shared" si="3"/>
        <v>0</v>
      </c>
      <c r="G23" s="104">
        <v>0</v>
      </c>
      <c r="H23" s="104">
        <v>0</v>
      </c>
      <c r="I23" s="67">
        <f t="shared" si="4"/>
        <v>0</v>
      </c>
      <c r="J23" s="104">
        <v>0</v>
      </c>
      <c r="K23" s="104">
        <v>0</v>
      </c>
      <c r="L23" s="67">
        <f t="shared" si="5"/>
        <v>74.506</v>
      </c>
      <c r="M23" s="104">
        <v>74.506</v>
      </c>
      <c r="N23" s="104">
        <f t="shared" si="1"/>
        <v>0</v>
      </c>
      <c r="O23" s="67">
        <f t="shared" si="6"/>
        <v>0</v>
      </c>
      <c r="P23" s="104"/>
      <c r="Q23" s="104"/>
      <c r="R23" s="67">
        <f t="shared" si="7"/>
        <v>0</v>
      </c>
      <c r="S23" s="104"/>
      <c r="T23" s="104"/>
      <c r="U23" s="67">
        <f t="shared" si="8"/>
        <v>0</v>
      </c>
      <c r="V23" s="104"/>
      <c r="W23" s="104"/>
      <c r="X23" s="67">
        <f t="shared" si="9"/>
        <v>1890.9369999999999</v>
      </c>
      <c r="Y23" s="104"/>
      <c r="Z23" s="104">
        <v>1890.9369999999999</v>
      </c>
      <c r="AA23" s="100"/>
      <c r="AB23" s="42"/>
    </row>
    <row r="24" spans="1:225" s="13" customFormat="1" ht="42.75" customHeight="1" x14ac:dyDescent="0.2">
      <c r="A24" s="102" t="s">
        <v>85</v>
      </c>
      <c r="B24" s="103" t="s">
        <v>74</v>
      </c>
      <c r="C24" s="67">
        <f t="shared" si="2"/>
        <v>0</v>
      </c>
      <c r="D24" s="104">
        <v>0</v>
      </c>
      <c r="E24" s="104">
        <v>0</v>
      </c>
      <c r="F24" s="67">
        <f t="shared" si="3"/>
        <v>0</v>
      </c>
      <c r="G24" s="104">
        <v>0</v>
      </c>
      <c r="H24" s="104">
        <v>0</v>
      </c>
      <c r="I24" s="67">
        <f t="shared" si="4"/>
        <v>0</v>
      </c>
      <c r="J24" s="104">
        <v>0</v>
      </c>
      <c r="K24" s="104">
        <v>0</v>
      </c>
      <c r="L24" s="67">
        <f t="shared" si="5"/>
        <v>57.515000000000001</v>
      </c>
      <c r="M24" s="104">
        <v>57.515000000000001</v>
      </c>
      <c r="N24" s="104">
        <f t="shared" si="1"/>
        <v>0</v>
      </c>
      <c r="O24" s="67">
        <f t="shared" si="6"/>
        <v>0</v>
      </c>
      <c r="P24" s="104"/>
      <c r="Q24" s="104"/>
      <c r="R24" s="67">
        <f t="shared" si="7"/>
        <v>0</v>
      </c>
      <c r="S24" s="104"/>
      <c r="T24" s="104"/>
      <c r="U24" s="67">
        <f t="shared" si="8"/>
        <v>2.8</v>
      </c>
      <c r="V24" s="104">
        <v>2.8</v>
      </c>
      <c r="W24" s="104"/>
      <c r="X24" s="67">
        <f t="shared" si="9"/>
        <v>2.8</v>
      </c>
      <c r="Y24" s="104">
        <f>V24</f>
        <v>2.8</v>
      </c>
      <c r="Z24" s="104"/>
      <c r="AA24" s="100"/>
      <c r="AB24" s="42"/>
    </row>
    <row r="25" spans="1:225" s="13" customFormat="1" ht="42.75" customHeight="1" x14ac:dyDescent="0.2">
      <c r="A25" s="102" t="s">
        <v>86</v>
      </c>
      <c r="B25" s="103" t="s">
        <v>75</v>
      </c>
      <c r="C25" s="67">
        <f t="shared" si="2"/>
        <v>0</v>
      </c>
      <c r="D25" s="104">
        <v>0</v>
      </c>
      <c r="E25" s="104">
        <v>0</v>
      </c>
      <c r="F25" s="67">
        <f t="shared" si="3"/>
        <v>0</v>
      </c>
      <c r="G25" s="104">
        <v>0</v>
      </c>
      <c r="H25" s="104">
        <v>0</v>
      </c>
      <c r="I25" s="67">
        <f t="shared" si="4"/>
        <v>0</v>
      </c>
      <c r="J25" s="104">
        <v>0</v>
      </c>
      <c r="K25" s="104">
        <v>0</v>
      </c>
      <c r="L25" s="67">
        <f t="shared" si="5"/>
        <v>107.666</v>
      </c>
      <c r="M25" s="104">
        <v>107.666</v>
      </c>
      <c r="N25" s="104">
        <f t="shared" ref="N25:N27" si="13">K25</f>
        <v>0</v>
      </c>
      <c r="O25" s="67">
        <f t="shared" si="6"/>
        <v>0</v>
      </c>
      <c r="P25" s="104"/>
      <c r="Q25" s="104"/>
      <c r="R25" s="67">
        <f t="shared" si="7"/>
        <v>0</v>
      </c>
      <c r="S25" s="104"/>
      <c r="T25" s="104"/>
      <c r="U25" s="67">
        <f t="shared" si="8"/>
        <v>0</v>
      </c>
      <c r="V25" s="104"/>
      <c r="W25" s="104"/>
      <c r="X25" s="67">
        <f t="shared" si="9"/>
        <v>0</v>
      </c>
      <c r="Y25" s="104"/>
      <c r="Z25" s="104"/>
      <c r="AA25" s="100"/>
      <c r="AB25" s="42"/>
    </row>
    <row r="26" spans="1:225" s="13" customFormat="1" ht="42.75" customHeight="1" x14ac:dyDescent="0.2">
      <c r="A26" s="102" t="s">
        <v>87</v>
      </c>
      <c r="B26" s="103" t="s">
        <v>76</v>
      </c>
      <c r="C26" s="67">
        <f t="shared" si="2"/>
        <v>0</v>
      </c>
      <c r="D26" s="104">
        <v>0</v>
      </c>
      <c r="E26" s="104">
        <v>0</v>
      </c>
      <c r="F26" s="67">
        <f t="shared" si="3"/>
        <v>0</v>
      </c>
      <c r="G26" s="104">
        <v>0</v>
      </c>
      <c r="H26" s="104">
        <v>0</v>
      </c>
      <c r="I26" s="67">
        <f t="shared" si="4"/>
        <v>0</v>
      </c>
      <c r="J26" s="104">
        <v>0</v>
      </c>
      <c r="K26" s="104">
        <v>0</v>
      </c>
      <c r="L26" s="67">
        <f t="shared" si="5"/>
        <v>8.86</v>
      </c>
      <c r="M26" s="104">
        <v>8.86</v>
      </c>
      <c r="N26" s="104">
        <f t="shared" si="13"/>
        <v>0</v>
      </c>
      <c r="O26" s="67">
        <f t="shared" si="6"/>
        <v>0</v>
      </c>
      <c r="P26" s="104"/>
      <c r="Q26" s="104"/>
      <c r="R26" s="67">
        <f t="shared" si="7"/>
        <v>0</v>
      </c>
      <c r="S26" s="104"/>
      <c r="T26" s="104"/>
      <c r="U26" s="67">
        <f t="shared" si="8"/>
        <v>36.18</v>
      </c>
      <c r="V26" s="104">
        <f>38.35-2.17</f>
        <v>36.18</v>
      </c>
      <c r="W26" s="104"/>
      <c r="X26" s="67">
        <f t="shared" si="9"/>
        <v>36.18</v>
      </c>
      <c r="Y26" s="104">
        <f>V26</f>
        <v>36.18</v>
      </c>
      <c r="Z26" s="104"/>
      <c r="AA26" s="100"/>
      <c r="AB26" s="42"/>
    </row>
    <row r="27" spans="1:225" s="13" customFormat="1" ht="60" customHeight="1" x14ac:dyDescent="0.2">
      <c r="A27" s="102" t="s">
        <v>88</v>
      </c>
      <c r="B27" s="103" t="s">
        <v>77</v>
      </c>
      <c r="C27" s="67">
        <f t="shared" si="2"/>
        <v>0</v>
      </c>
      <c r="D27" s="104">
        <v>0</v>
      </c>
      <c r="E27" s="104">
        <v>0</v>
      </c>
      <c r="F27" s="67">
        <f t="shared" si="3"/>
        <v>0</v>
      </c>
      <c r="G27" s="104">
        <v>0</v>
      </c>
      <c r="H27" s="104">
        <v>0</v>
      </c>
      <c r="I27" s="67">
        <f t="shared" si="4"/>
        <v>0</v>
      </c>
      <c r="J27" s="104">
        <v>0</v>
      </c>
      <c r="K27" s="104">
        <v>0</v>
      </c>
      <c r="L27" s="67">
        <f t="shared" si="5"/>
        <v>248.91900000000001</v>
      </c>
      <c r="M27" s="104">
        <v>248.91900000000001</v>
      </c>
      <c r="N27" s="104">
        <f t="shared" si="13"/>
        <v>0</v>
      </c>
      <c r="O27" s="67">
        <f t="shared" si="6"/>
        <v>0</v>
      </c>
      <c r="P27" s="104"/>
      <c r="Q27" s="104"/>
      <c r="R27" s="67">
        <f t="shared" si="7"/>
        <v>0</v>
      </c>
      <c r="S27" s="104"/>
      <c r="T27" s="104"/>
      <c r="U27" s="67">
        <f t="shared" si="8"/>
        <v>0</v>
      </c>
      <c r="V27" s="104"/>
      <c r="W27" s="104"/>
      <c r="X27" s="67">
        <f t="shared" si="9"/>
        <v>0</v>
      </c>
      <c r="Y27" s="104"/>
      <c r="Z27" s="104"/>
      <c r="AA27" s="100"/>
      <c r="AB27" s="42"/>
    </row>
    <row r="28" spans="1:225" s="10" customFormat="1" ht="20.25" x14ac:dyDescent="0.2">
      <c r="A28" s="100">
        <v>4</v>
      </c>
      <c r="B28" s="105" t="s">
        <v>7</v>
      </c>
      <c r="C28" s="92">
        <f t="shared" si="2"/>
        <v>0</v>
      </c>
      <c r="D28" s="106">
        <v>0</v>
      </c>
      <c r="E28" s="106">
        <v>0</v>
      </c>
      <c r="F28" s="92">
        <f t="shared" si="3"/>
        <v>0</v>
      </c>
      <c r="G28" s="106">
        <v>0</v>
      </c>
      <c r="H28" s="106">
        <v>0</v>
      </c>
      <c r="I28" s="92">
        <f t="shared" si="4"/>
        <v>0</v>
      </c>
      <c r="J28" s="106">
        <v>0</v>
      </c>
      <c r="K28" s="106">
        <v>0</v>
      </c>
      <c r="L28" s="92">
        <f t="shared" si="5"/>
        <v>0</v>
      </c>
      <c r="M28" s="92">
        <v>0</v>
      </c>
      <c r="N28" s="92">
        <v>0</v>
      </c>
      <c r="O28" s="92">
        <f t="shared" si="6"/>
        <v>0</v>
      </c>
      <c r="P28" s="106">
        <v>0</v>
      </c>
      <c r="Q28" s="106">
        <v>0</v>
      </c>
      <c r="R28" s="92">
        <f t="shared" si="7"/>
        <v>0</v>
      </c>
      <c r="S28" s="106">
        <v>0</v>
      </c>
      <c r="T28" s="106">
        <v>0</v>
      </c>
      <c r="U28" s="92">
        <f t="shared" si="8"/>
        <v>0</v>
      </c>
      <c r="V28" s="106">
        <v>0</v>
      </c>
      <c r="W28" s="106">
        <v>0</v>
      </c>
      <c r="X28" s="92">
        <f t="shared" si="9"/>
        <v>0</v>
      </c>
      <c r="Y28" s="92">
        <v>0</v>
      </c>
      <c r="Z28" s="92">
        <v>0</v>
      </c>
      <c r="AA28" s="93"/>
      <c r="AB28" s="94"/>
    </row>
    <row r="29" spans="1:225" s="10" customFormat="1" ht="20.25" x14ac:dyDescent="0.2">
      <c r="A29" s="100">
        <v>5</v>
      </c>
      <c r="B29" s="105" t="s">
        <v>8</v>
      </c>
      <c r="C29" s="92">
        <f t="shared" si="2"/>
        <v>0</v>
      </c>
      <c r="D29" s="106">
        <v>0</v>
      </c>
      <c r="E29" s="106">
        <v>0</v>
      </c>
      <c r="F29" s="92">
        <f t="shared" si="3"/>
        <v>0</v>
      </c>
      <c r="G29" s="106">
        <v>0</v>
      </c>
      <c r="H29" s="106">
        <v>0</v>
      </c>
      <c r="I29" s="92">
        <f t="shared" si="4"/>
        <v>0</v>
      </c>
      <c r="J29" s="106">
        <v>0</v>
      </c>
      <c r="K29" s="106">
        <v>0</v>
      </c>
      <c r="L29" s="92">
        <f t="shared" si="5"/>
        <v>0</v>
      </c>
      <c r="M29" s="92">
        <v>0</v>
      </c>
      <c r="N29" s="92">
        <v>0</v>
      </c>
      <c r="O29" s="92">
        <f t="shared" si="6"/>
        <v>0</v>
      </c>
      <c r="P29" s="106">
        <v>0</v>
      </c>
      <c r="Q29" s="106">
        <v>0</v>
      </c>
      <c r="R29" s="92">
        <f t="shared" si="7"/>
        <v>0</v>
      </c>
      <c r="S29" s="106">
        <v>0</v>
      </c>
      <c r="T29" s="106">
        <v>0</v>
      </c>
      <c r="U29" s="92">
        <f t="shared" si="8"/>
        <v>0</v>
      </c>
      <c r="V29" s="106">
        <v>0</v>
      </c>
      <c r="W29" s="106">
        <v>0</v>
      </c>
      <c r="X29" s="92">
        <f t="shared" si="9"/>
        <v>0</v>
      </c>
      <c r="Y29" s="92">
        <v>0</v>
      </c>
      <c r="Z29" s="92">
        <v>0</v>
      </c>
      <c r="AA29" s="93"/>
      <c r="AB29" s="94"/>
    </row>
    <row r="30" spans="1:225" s="17" customFormat="1" ht="20.25" x14ac:dyDescent="0.2">
      <c r="A30" s="68">
        <v>6</v>
      </c>
      <c r="B30" s="107" t="s">
        <v>9</v>
      </c>
      <c r="C30" s="108">
        <f t="shared" ref="C30:X30" si="14">SUM(C31:C36)</f>
        <v>25.995999999999999</v>
      </c>
      <c r="D30" s="108">
        <f t="shared" si="14"/>
        <v>25.995999999999999</v>
      </c>
      <c r="E30" s="108">
        <f t="shared" si="14"/>
        <v>0</v>
      </c>
      <c r="F30" s="108">
        <f t="shared" si="14"/>
        <v>309.45083</v>
      </c>
      <c r="G30" s="108">
        <f t="shared" si="14"/>
        <v>25.995999999999999</v>
      </c>
      <c r="H30" s="108">
        <f t="shared" si="14"/>
        <v>283.45483000000002</v>
      </c>
      <c r="I30" s="108">
        <f t="shared" si="14"/>
        <v>1772.1638</v>
      </c>
      <c r="J30" s="108">
        <f t="shared" si="14"/>
        <v>25.995999999999999</v>
      </c>
      <c r="K30" s="108">
        <f t="shared" si="14"/>
        <v>1746.1678000000002</v>
      </c>
      <c r="L30" s="108">
        <f t="shared" si="14"/>
        <v>1772.1638</v>
      </c>
      <c r="M30" s="108">
        <f t="shared" si="14"/>
        <v>25.995999999999999</v>
      </c>
      <c r="N30" s="108">
        <f t="shared" si="14"/>
        <v>1746.1678000000002</v>
      </c>
      <c r="O30" s="108">
        <f t="shared" si="14"/>
        <v>96.2</v>
      </c>
      <c r="P30" s="108">
        <f t="shared" si="14"/>
        <v>0</v>
      </c>
      <c r="Q30" s="108">
        <f t="shared" si="14"/>
        <v>96.2</v>
      </c>
      <c r="R30" s="108">
        <f t="shared" si="14"/>
        <v>96.2</v>
      </c>
      <c r="S30" s="108">
        <f t="shared" si="14"/>
        <v>0</v>
      </c>
      <c r="T30" s="108">
        <f t="shared" si="14"/>
        <v>96.2</v>
      </c>
      <c r="U30" s="108">
        <f t="shared" si="14"/>
        <v>158.17000000000002</v>
      </c>
      <c r="V30" s="108">
        <f t="shared" si="14"/>
        <v>61.97</v>
      </c>
      <c r="W30" s="108">
        <f t="shared" si="14"/>
        <v>96.2</v>
      </c>
      <c r="X30" s="108">
        <f t="shared" si="14"/>
        <v>4176.9679999999998</v>
      </c>
      <c r="Y30" s="108">
        <f>SUM(Y31:Y36)</f>
        <v>61.97</v>
      </c>
      <c r="Z30" s="108">
        <f>SUM(Z31:Z36)</f>
        <v>4114.9979999999996</v>
      </c>
      <c r="AA30" s="93">
        <f t="shared" ref="AA30" si="15">X30/L30</f>
        <v>2.3569875425736604</v>
      </c>
      <c r="AB30" s="94">
        <f>X30-L30</f>
        <v>2404.8041999999996</v>
      </c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  <c r="AU30" s="13"/>
      <c r="AV30" s="13"/>
      <c r="AW30" s="13"/>
      <c r="AX30" s="13"/>
      <c r="AY30" s="13"/>
      <c r="AZ30" s="13"/>
      <c r="BA30" s="13"/>
      <c r="BB30" s="13"/>
      <c r="BC30" s="13"/>
      <c r="BD30" s="13"/>
      <c r="GX30" s="13"/>
      <c r="GY30" s="13"/>
      <c r="GZ30" s="13"/>
      <c r="HA30" s="13"/>
      <c r="HB30" s="13"/>
      <c r="HC30" s="13"/>
      <c r="HD30" s="13"/>
      <c r="HE30" s="13"/>
      <c r="HF30" s="13"/>
      <c r="HG30" s="13"/>
      <c r="HH30" s="13"/>
      <c r="HI30" s="13"/>
      <c r="HJ30" s="13"/>
      <c r="HK30" s="13"/>
      <c r="HL30" s="13"/>
      <c r="HM30" s="13"/>
      <c r="HN30" s="13"/>
      <c r="HO30" s="13"/>
      <c r="HP30" s="13"/>
      <c r="HQ30" s="13"/>
    </row>
    <row r="31" spans="1:225" s="17" customFormat="1" ht="40.5" x14ac:dyDescent="0.2">
      <c r="A31" s="102" t="s">
        <v>29</v>
      </c>
      <c r="B31" s="103" t="s">
        <v>52</v>
      </c>
      <c r="C31" s="67">
        <f>D31+E31</f>
        <v>0</v>
      </c>
      <c r="D31" s="104">
        <v>0</v>
      </c>
      <c r="E31" s="104">
        <v>0</v>
      </c>
      <c r="F31" s="67">
        <f>G31+H31</f>
        <v>283.45483000000002</v>
      </c>
      <c r="G31" s="104">
        <v>0</v>
      </c>
      <c r="H31" s="104">
        <v>283.45483000000002</v>
      </c>
      <c r="I31" s="67">
        <f>J31+K31</f>
        <v>283.45483000000002</v>
      </c>
      <c r="J31" s="104">
        <v>0</v>
      </c>
      <c r="K31" s="104">
        <f>H31</f>
        <v>283.45483000000002</v>
      </c>
      <c r="L31" s="67">
        <f>M31+N31</f>
        <v>283.45483000000002</v>
      </c>
      <c r="M31" s="104">
        <v>0</v>
      </c>
      <c r="N31" s="104">
        <f>K31</f>
        <v>283.45483000000002</v>
      </c>
      <c r="O31" s="67">
        <f>P31+Q31</f>
        <v>0</v>
      </c>
      <c r="P31" s="104"/>
      <c r="Q31" s="104"/>
      <c r="R31" s="67">
        <f>S31+T31</f>
        <v>0</v>
      </c>
      <c r="S31" s="104"/>
      <c r="T31" s="104"/>
      <c r="U31" s="67">
        <f>V31+W31</f>
        <v>0</v>
      </c>
      <c r="V31" s="104"/>
      <c r="W31" s="104"/>
      <c r="X31" s="67">
        <f>Y31+Z31</f>
        <v>0</v>
      </c>
      <c r="Y31" s="104"/>
      <c r="Z31" s="104"/>
      <c r="AA31" s="100"/>
      <c r="AB31" s="42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  <c r="AU31" s="13"/>
      <c r="AV31" s="13"/>
      <c r="AW31" s="13"/>
      <c r="AX31" s="13"/>
      <c r="AY31" s="13"/>
      <c r="AZ31" s="13"/>
      <c r="BA31" s="13"/>
      <c r="BB31" s="13"/>
      <c r="BC31" s="13"/>
      <c r="BD31" s="13"/>
      <c r="GX31" s="13"/>
      <c r="GY31" s="13"/>
      <c r="GZ31" s="13"/>
      <c r="HA31" s="13"/>
      <c r="HB31" s="13"/>
      <c r="HC31" s="13"/>
      <c r="HD31" s="13"/>
      <c r="HE31" s="13"/>
      <c r="HF31" s="13"/>
      <c r="HG31" s="13"/>
      <c r="HH31" s="13"/>
      <c r="HI31" s="13"/>
      <c r="HJ31" s="13"/>
      <c r="HK31" s="13"/>
      <c r="HL31" s="13"/>
      <c r="HM31" s="13"/>
      <c r="HN31" s="13"/>
      <c r="HO31" s="13"/>
      <c r="HP31" s="13"/>
      <c r="HQ31" s="13"/>
    </row>
    <row r="32" spans="1:225" s="17" customFormat="1" ht="60.75" x14ac:dyDescent="0.2">
      <c r="A32" s="102" t="s">
        <v>30</v>
      </c>
      <c r="B32" s="103" t="s">
        <v>53</v>
      </c>
      <c r="C32" s="67">
        <f t="shared" ref="C32:C37" si="16">D32+E32</f>
        <v>0</v>
      </c>
      <c r="D32" s="104">
        <v>0</v>
      </c>
      <c r="E32" s="104">
        <v>0</v>
      </c>
      <c r="F32" s="67">
        <f t="shared" ref="F32:F37" si="17">G32+H32</f>
        <v>0</v>
      </c>
      <c r="G32" s="104">
        <v>0</v>
      </c>
      <c r="H32" s="104">
        <f>0+E32</f>
        <v>0</v>
      </c>
      <c r="I32" s="67">
        <f t="shared" ref="I32:I37" si="18">J32+K32</f>
        <v>1462.71297</v>
      </c>
      <c r="J32" s="104">
        <v>0</v>
      </c>
      <c r="K32" s="104">
        <v>1462.71297</v>
      </c>
      <c r="L32" s="67">
        <f t="shared" ref="L32:L36" si="19">M32+N32</f>
        <v>1462.71297</v>
      </c>
      <c r="M32" s="104">
        <v>0</v>
      </c>
      <c r="N32" s="104">
        <f>K32</f>
        <v>1462.71297</v>
      </c>
      <c r="O32" s="67">
        <f t="shared" ref="O32:O37" si="20">P32+Q32</f>
        <v>0</v>
      </c>
      <c r="P32" s="104"/>
      <c r="Q32" s="104"/>
      <c r="R32" s="67">
        <f t="shared" ref="R32:R37" si="21">S32+T32</f>
        <v>0</v>
      </c>
      <c r="S32" s="104"/>
      <c r="T32" s="104"/>
      <c r="U32" s="67">
        <f t="shared" ref="U32:U37" si="22">V32+W32</f>
        <v>61.97</v>
      </c>
      <c r="V32" s="104">
        <f>57.35+4.62</f>
        <v>61.97</v>
      </c>
      <c r="W32" s="104"/>
      <c r="X32" s="67">
        <f t="shared" ref="X32:X35" si="23">Y32+Z32</f>
        <v>61.97</v>
      </c>
      <c r="Y32" s="104">
        <f>V32</f>
        <v>61.97</v>
      </c>
      <c r="Z32" s="104"/>
      <c r="AA32" s="100"/>
      <c r="AB32" s="42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GX32" s="13"/>
      <c r="GY32" s="13"/>
      <c r="GZ32" s="13"/>
      <c r="HA32" s="13"/>
      <c r="HB32" s="13"/>
      <c r="HC32" s="13"/>
      <c r="HD32" s="13"/>
      <c r="HE32" s="13"/>
      <c r="HF32" s="13"/>
      <c r="HG32" s="13"/>
      <c r="HH32" s="13"/>
      <c r="HI32" s="13"/>
      <c r="HJ32" s="13"/>
      <c r="HK32" s="13"/>
      <c r="HL32" s="13"/>
      <c r="HM32" s="13"/>
      <c r="HN32" s="13"/>
      <c r="HO32" s="13"/>
      <c r="HP32" s="13"/>
      <c r="HQ32" s="13"/>
    </row>
    <row r="33" spans="1:225" s="17" customFormat="1" ht="40.5" x14ac:dyDescent="0.2">
      <c r="A33" s="102" t="s">
        <v>68</v>
      </c>
      <c r="B33" s="103" t="s">
        <v>67</v>
      </c>
      <c r="C33" s="67">
        <f t="shared" si="16"/>
        <v>9.7989999999999995</v>
      </c>
      <c r="D33" s="104">
        <v>9.7989999999999995</v>
      </c>
      <c r="E33" s="104">
        <v>0</v>
      </c>
      <c r="F33" s="67">
        <f t="shared" si="17"/>
        <v>9.7989999999999995</v>
      </c>
      <c r="G33" s="104">
        <f>D33</f>
        <v>9.7989999999999995</v>
      </c>
      <c r="H33" s="104">
        <f t="shared" ref="H33:H34" si="24">0+E33</f>
        <v>0</v>
      </c>
      <c r="I33" s="67">
        <f t="shared" si="18"/>
        <v>9.7989999999999995</v>
      </c>
      <c r="J33" s="104">
        <f>G33</f>
        <v>9.7989999999999995</v>
      </c>
      <c r="K33" s="104">
        <v>0</v>
      </c>
      <c r="L33" s="67">
        <f t="shared" si="19"/>
        <v>9.7989999999999995</v>
      </c>
      <c r="M33" s="104">
        <f>J33</f>
        <v>9.7989999999999995</v>
      </c>
      <c r="N33" s="104">
        <v>0</v>
      </c>
      <c r="O33" s="67">
        <f t="shared" si="20"/>
        <v>96.2</v>
      </c>
      <c r="P33" s="104"/>
      <c r="Q33" s="104">
        <v>96.2</v>
      </c>
      <c r="R33" s="67">
        <f t="shared" si="21"/>
        <v>96.2</v>
      </c>
      <c r="S33" s="104"/>
      <c r="T33" s="104">
        <f>Q33</f>
        <v>96.2</v>
      </c>
      <c r="U33" s="67">
        <f t="shared" si="22"/>
        <v>96.2</v>
      </c>
      <c r="V33" s="104"/>
      <c r="W33" s="104">
        <f>T33</f>
        <v>96.2</v>
      </c>
      <c r="X33" s="67">
        <f t="shared" si="23"/>
        <v>96.2</v>
      </c>
      <c r="Y33" s="104"/>
      <c r="Z33" s="104">
        <f>W33</f>
        <v>96.2</v>
      </c>
      <c r="AA33" s="100"/>
      <c r="AB33" s="42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GX33" s="13"/>
      <c r="GY33" s="13"/>
      <c r="GZ33" s="13"/>
      <c r="HA33" s="13"/>
      <c r="HB33" s="13"/>
      <c r="HC33" s="13"/>
      <c r="HD33" s="13"/>
      <c r="HE33" s="13"/>
      <c r="HF33" s="13"/>
      <c r="HG33" s="13"/>
      <c r="HH33" s="13"/>
      <c r="HI33" s="13"/>
      <c r="HJ33" s="13"/>
      <c r="HK33" s="13"/>
      <c r="HL33" s="13"/>
      <c r="HM33" s="13"/>
      <c r="HN33" s="13"/>
      <c r="HO33" s="13"/>
      <c r="HP33" s="13"/>
      <c r="HQ33" s="13"/>
    </row>
    <row r="34" spans="1:225" s="17" customFormat="1" ht="60.75" x14ac:dyDescent="0.2">
      <c r="A34" s="102" t="s">
        <v>89</v>
      </c>
      <c r="B34" s="103" t="s">
        <v>70</v>
      </c>
      <c r="C34" s="67">
        <f t="shared" si="16"/>
        <v>16.196999999999999</v>
      </c>
      <c r="D34" s="104">
        <v>16.196999999999999</v>
      </c>
      <c r="E34" s="104">
        <v>0</v>
      </c>
      <c r="F34" s="67">
        <f t="shared" si="17"/>
        <v>16.196999999999999</v>
      </c>
      <c r="G34" s="104">
        <f>D34</f>
        <v>16.196999999999999</v>
      </c>
      <c r="H34" s="104">
        <f t="shared" si="24"/>
        <v>0</v>
      </c>
      <c r="I34" s="67">
        <f t="shared" si="18"/>
        <v>16.196999999999999</v>
      </c>
      <c r="J34" s="104">
        <f>G34</f>
        <v>16.196999999999999</v>
      </c>
      <c r="K34" s="104">
        <v>0</v>
      </c>
      <c r="L34" s="67">
        <f t="shared" si="19"/>
        <v>16.196999999999999</v>
      </c>
      <c r="M34" s="104">
        <f>J34</f>
        <v>16.196999999999999</v>
      </c>
      <c r="N34" s="104">
        <v>0</v>
      </c>
      <c r="O34" s="67">
        <f t="shared" si="20"/>
        <v>0</v>
      </c>
      <c r="P34" s="104"/>
      <c r="Q34" s="104"/>
      <c r="R34" s="67">
        <f t="shared" si="21"/>
        <v>0</v>
      </c>
      <c r="S34" s="104"/>
      <c r="T34" s="104"/>
      <c r="U34" s="67">
        <f t="shared" si="22"/>
        <v>0</v>
      </c>
      <c r="V34" s="104"/>
      <c r="W34" s="104"/>
      <c r="X34" s="67">
        <f t="shared" si="23"/>
        <v>0</v>
      </c>
      <c r="Y34" s="104"/>
      <c r="Z34" s="104"/>
      <c r="AA34" s="100"/>
      <c r="AB34" s="42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GX34" s="13"/>
      <c r="GY34" s="13"/>
      <c r="GZ34" s="13"/>
      <c r="HA34" s="13"/>
      <c r="HB34" s="13"/>
      <c r="HC34" s="13"/>
      <c r="HD34" s="13"/>
      <c r="HE34" s="13"/>
      <c r="HF34" s="13"/>
      <c r="HG34" s="13"/>
      <c r="HH34" s="13"/>
      <c r="HI34" s="13"/>
      <c r="HJ34" s="13"/>
      <c r="HK34" s="13"/>
      <c r="HL34" s="13"/>
      <c r="HM34" s="13"/>
      <c r="HN34" s="13"/>
      <c r="HO34" s="13"/>
      <c r="HP34" s="13"/>
      <c r="HQ34" s="13"/>
    </row>
    <row r="35" spans="1:225" s="17" customFormat="1" ht="20.25" x14ac:dyDescent="0.2">
      <c r="A35" s="102" t="s">
        <v>97</v>
      </c>
      <c r="B35" s="103" t="s">
        <v>100</v>
      </c>
      <c r="C35" s="67">
        <f t="shared" si="16"/>
        <v>0</v>
      </c>
      <c r="D35" s="104">
        <v>0</v>
      </c>
      <c r="E35" s="104">
        <v>0</v>
      </c>
      <c r="F35" s="67">
        <f t="shared" si="17"/>
        <v>0</v>
      </c>
      <c r="G35" s="104">
        <v>0</v>
      </c>
      <c r="H35" s="104">
        <v>0</v>
      </c>
      <c r="I35" s="67">
        <f t="shared" si="18"/>
        <v>0</v>
      </c>
      <c r="J35" s="104">
        <v>0</v>
      </c>
      <c r="K35" s="104">
        <v>0</v>
      </c>
      <c r="L35" s="67">
        <f t="shared" si="19"/>
        <v>0</v>
      </c>
      <c r="M35" s="104">
        <v>0</v>
      </c>
      <c r="N35" s="104">
        <v>0</v>
      </c>
      <c r="O35" s="67">
        <f t="shared" si="20"/>
        <v>0</v>
      </c>
      <c r="P35" s="104"/>
      <c r="Q35" s="104"/>
      <c r="R35" s="67">
        <f t="shared" si="21"/>
        <v>0</v>
      </c>
      <c r="S35" s="104"/>
      <c r="T35" s="104"/>
      <c r="U35" s="67">
        <f t="shared" si="22"/>
        <v>0</v>
      </c>
      <c r="V35" s="104"/>
      <c r="W35" s="104"/>
      <c r="X35" s="67">
        <f t="shared" si="23"/>
        <v>3563.5410000000002</v>
      </c>
      <c r="Y35" s="104"/>
      <c r="Z35" s="104">
        <v>3563.5410000000002</v>
      </c>
      <c r="AA35" s="100"/>
      <c r="AB35" s="42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3"/>
      <c r="AV35" s="13"/>
      <c r="AW35" s="13"/>
      <c r="AX35" s="13"/>
      <c r="AY35" s="13"/>
      <c r="AZ35" s="13"/>
      <c r="BA35" s="13"/>
      <c r="BB35" s="13"/>
      <c r="BC35" s="13"/>
      <c r="BD35" s="13"/>
      <c r="GX35" s="13"/>
      <c r="GY35" s="13"/>
      <c r="GZ35" s="13"/>
      <c r="HA35" s="13"/>
      <c r="HB35" s="13"/>
      <c r="HC35" s="13"/>
      <c r="HD35" s="13"/>
      <c r="HE35" s="13"/>
      <c r="HF35" s="13"/>
      <c r="HG35" s="13"/>
      <c r="HH35" s="13"/>
      <c r="HI35" s="13"/>
      <c r="HJ35" s="13"/>
      <c r="HK35" s="13"/>
      <c r="HL35" s="13"/>
      <c r="HM35" s="13"/>
      <c r="HN35" s="13"/>
      <c r="HO35" s="13"/>
      <c r="HP35" s="13"/>
      <c r="HQ35" s="13"/>
    </row>
    <row r="36" spans="1:225" s="17" customFormat="1" ht="60.75" x14ac:dyDescent="0.2">
      <c r="A36" s="102" t="s">
        <v>99</v>
      </c>
      <c r="B36" s="103" t="s">
        <v>98</v>
      </c>
      <c r="C36" s="67">
        <f t="shared" si="16"/>
        <v>0</v>
      </c>
      <c r="D36" s="104">
        <v>0</v>
      </c>
      <c r="E36" s="104">
        <v>0</v>
      </c>
      <c r="F36" s="67">
        <f t="shared" si="17"/>
        <v>0</v>
      </c>
      <c r="G36" s="104">
        <v>0</v>
      </c>
      <c r="H36" s="104">
        <v>0</v>
      </c>
      <c r="I36" s="67">
        <f t="shared" si="18"/>
        <v>0</v>
      </c>
      <c r="J36" s="104">
        <v>0</v>
      </c>
      <c r="K36" s="104">
        <v>0</v>
      </c>
      <c r="L36" s="67">
        <f t="shared" si="19"/>
        <v>0</v>
      </c>
      <c r="M36" s="104">
        <v>0</v>
      </c>
      <c r="N36" s="104">
        <v>0</v>
      </c>
      <c r="O36" s="67">
        <f t="shared" si="20"/>
        <v>0</v>
      </c>
      <c r="P36" s="104"/>
      <c r="Q36" s="104"/>
      <c r="R36" s="67">
        <f t="shared" si="21"/>
        <v>0</v>
      </c>
      <c r="S36" s="104"/>
      <c r="T36" s="104"/>
      <c r="U36" s="67">
        <f t="shared" si="22"/>
        <v>0</v>
      </c>
      <c r="V36" s="104"/>
      <c r="W36" s="104"/>
      <c r="X36" s="67">
        <f>Y36+Z36</f>
        <v>455.25700000000001</v>
      </c>
      <c r="Y36" s="104"/>
      <c r="Z36" s="104">
        <v>455.25700000000001</v>
      </c>
      <c r="AA36" s="100"/>
      <c r="AB36" s="42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GX36" s="13"/>
      <c r="GY36" s="13"/>
      <c r="GZ36" s="13"/>
      <c r="HA36" s="13"/>
      <c r="HB36" s="13"/>
      <c r="HC36" s="13"/>
      <c r="HD36" s="13"/>
      <c r="HE36" s="13"/>
      <c r="HF36" s="13"/>
      <c r="HG36" s="13"/>
      <c r="HH36" s="13"/>
      <c r="HI36" s="13"/>
      <c r="HJ36" s="13"/>
      <c r="HK36" s="13"/>
      <c r="HL36" s="13"/>
      <c r="HM36" s="13"/>
      <c r="HN36" s="13"/>
      <c r="HO36" s="13"/>
      <c r="HP36" s="13"/>
      <c r="HQ36" s="13"/>
    </row>
    <row r="37" spans="1:225" s="17" customFormat="1" ht="20.25" x14ac:dyDescent="0.2">
      <c r="A37" s="100">
        <v>7</v>
      </c>
      <c r="B37" s="109" t="s">
        <v>10</v>
      </c>
      <c r="C37" s="92">
        <f t="shared" si="16"/>
        <v>0</v>
      </c>
      <c r="D37" s="106">
        <v>0</v>
      </c>
      <c r="E37" s="106">
        <v>0</v>
      </c>
      <c r="F37" s="92">
        <f t="shared" si="17"/>
        <v>0</v>
      </c>
      <c r="G37" s="106">
        <v>0</v>
      </c>
      <c r="H37" s="106">
        <v>0</v>
      </c>
      <c r="I37" s="92">
        <f t="shared" si="18"/>
        <v>0</v>
      </c>
      <c r="J37" s="106">
        <v>0</v>
      </c>
      <c r="K37" s="106">
        <v>0</v>
      </c>
      <c r="L37" s="92">
        <v>0</v>
      </c>
      <c r="M37" s="106">
        <v>0</v>
      </c>
      <c r="N37" s="106">
        <v>0</v>
      </c>
      <c r="O37" s="92">
        <f t="shared" si="20"/>
        <v>0</v>
      </c>
      <c r="P37" s="106">
        <v>0</v>
      </c>
      <c r="Q37" s="106">
        <v>0</v>
      </c>
      <c r="R37" s="92">
        <f t="shared" si="21"/>
        <v>0</v>
      </c>
      <c r="S37" s="106">
        <v>0</v>
      </c>
      <c r="T37" s="106">
        <v>0</v>
      </c>
      <c r="U37" s="92">
        <f t="shared" si="22"/>
        <v>0</v>
      </c>
      <c r="V37" s="106">
        <v>0</v>
      </c>
      <c r="W37" s="106">
        <v>0</v>
      </c>
      <c r="X37" s="92">
        <v>0</v>
      </c>
      <c r="Y37" s="106">
        <v>0</v>
      </c>
      <c r="Z37" s="106">
        <v>0</v>
      </c>
      <c r="AA37" s="100"/>
      <c r="AB37" s="100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GX37" s="13"/>
      <c r="GY37" s="13"/>
      <c r="GZ37" s="13"/>
      <c r="HA37" s="13"/>
      <c r="HB37" s="13"/>
      <c r="HC37" s="13"/>
      <c r="HD37" s="13"/>
      <c r="HE37" s="13"/>
      <c r="HF37" s="13"/>
      <c r="HG37" s="13"/>
      <c r="HH37" s="13"/>
      <c r="HI37" s="13"/>
      <c r="HJ37" s="13"/>
      <c r="HK37" s="13"/>
      <c r="HL37" s="13"/>
      <c r="HM37" s="13"/>
      <c r="HN37" s="13"/>
      <c r="HO37" s="13"/>
      <c r="HP37" s="13"/>
      <c r="HQ37" s="13"/>
    </row>
    <row r="38" spans="1:225" s="23" customFormat="1" ht="20.25" x14ac:dyDescent="0.25">
      <c r="A38" s="68">
        <v>8</v>
      </c>
      <c r="B38" s="107" t="s">
        <v>13</v>
      </c>
      <c r="C38" s="108">
        <f>SUM(C39:C49)</f>
        <v>0</v>
      </c>
      <c r="D38" s="108">
        <f t="shared" ref="D38:Y38" si="25">SUM(D39:D49)</f>
        <v>0</v>
      </c>
      <c r="E38" s="108">
        <f t="shared" si="25"/>
        <v>0</v>
      </c>
      <c r="F38" s="108">
        <f t="shared" si="25"/>
        <v>0</v>
      </c>
      <c r="G38" s="108">
        <f t="shared" si="25"/>
        <v>0</v>
      </c>
      <c r="H38" s="108">
        <f t="shared" si="25"/>
        <v>0</v>
      </c>
      <c r="I38" s="108">
        <f t="shared" si="25"/>
        <v>1154.2541100000001</v>
      </c>
      <c r="J38" s="108">
        <f t="shared" si="25"/>
        <v>0</v>
      </c>
      <c r="K38" s="108">
        <f t="shared" si="25"/>
        <v>1154.2541100000001</v>
      </c>
      <c r="L38" s="108">
        <f t="shared" si="25"/>
        <v>3517.9874299999997</v>
      </c>
      <c r="M38" s="108">
        <f t="shared" si="25"/>
        <v>0</v>
      </c>
      <c r="N38" s="108">
        <f t="shared" si="25"/>
        <v>3517.9874299999997</v>
      </c>
      <c r="O38" s="108">
        <f t="shared" si="25"/>
        <v>330.07</v>
      </c>
      <c r="P38" s="108">
        <f t="shared" si="25"/>
        <v>0</v>
      </c>
      <c r="Q38" s="108">
        <f t="shared" si="25"/>
        <v>330.07</v>
      </c>
      <c r="R38" s="108">
        <f t="shared" si="25"/>
        <v>330.07</v>
      </c>
      <c r="S38" s="108">
        <f t="shared" si="25"/>
        <v>0</v>
      </c>
      <c r="T38" s="108">
        <f t="shared" si="25"/>
        <v>330.07</v>
      </c>
      <c r="U38" s="108">
        <f t="shared" si="25"/>
        <v>444.94</v>
      </c>
      <c r="V38" s="108">
        <f t="shared" si="25"/>
        <v>6.87</v>
      </c>
      <c r="W38" s="108">
        <f t="shared" si="25"/>
        <v>438.07</v>
      </c>
      <c r="X38" s="108">
        <f t="shared" si="25"/>
        <v>3178.72046</v>
      </c>
      <c r="Y38" s="108">
        <f t="shared" si="25"/>
        <v>16.190000000000001</v>
      </c>
      <c r="Z38" s="108">
        <f>SUM(Z39:Z49)</f>
        <v>3162.5304599999999</v>
      </c>
      <c r="AA38" s="93">
        <f t="shared" ref="AA38" si="26">X38/L38</f>
        <v>0.90356219948176453</v>
      </c>
      <c r="AB38" s="94">
        <f>X38-L38</f>
        <v>-339.26696999999967</v>
      </c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8"/>
      <c r="AO38" s="8"/>
      <c r="AP38" s="8"/>
      <c r="AQ38" s="8"/>
      <c r="AR38" s="8"/>
      <c r="AS38" s="8"/>
      <c r="AT38" s="8"/>
      <c r="AU38" s="8"/>
      <c r="AV38" s="8"/>
      <c r="AW38" s="8"/>
      <c r="AX38" s="8"/>
      <c r="AY38" s="8"/>
      <c r="AZ38" s="8"/>
      <c r="BA38" s="8"/>
      <c r="BB38" s="8"/>
      <c r="BC38" s="8"/>
      <c r="BD38" s="8"/>
      <c r="BE38" s="8"/>
      <c r="BF38" s="8"/>
      <c r="BG38" s="8"/>
      <c r="BH38" s="8"/>
      <c r="BI38" s="8"/>
      <c r="BJ38" s="8"/>
      <c r="BK38" s="8"/>
      <c r="BL38" s="8"/>
      <c r="BM38" s="8"/>
      <c r="BN38" s="8"/>
      <c r="BO38" s="8"/>
      <c r="BP38" s="8"/>
      <c r="BQ38" s="8"/>
      <c r="BR38" s="8"/>
      <c r="BS38" s="8"/>
      <c r="BT38" s="8"/>
      <c r="BU38" s="8"/>
      <c r="BV38" s="8"/>
      <c r="BW38" s="8"/>
      <c r="BX38" s="8"/>
      <c r="BY38" s="8"/>
      <c r="BZ38" s="8"/>
      <c r="CA38" s="8"/>
      <c r="CB38" s="8"/>
      <c r="CC38" s="8"/>
      <c r="CD38" s="8"/>
      <c r="CE38" s="8"/>
      <c r="CF38" s="8"/>
      <c r="CG38" s="8"/>
      <c r="CH38" s="8"/>
      <c r="CI38" s="8"/>
      <c r="CJ38" s="8"/>
      <c r="CK38" s="8"/>
      <c r="CL38" s="8"/>
      <c r="CM38" s="8"/>
      <c r="CN38" s="8"/>
      <c r="CO38" s="8"/>
      <c r="CP38" s="8"/>
      <c r="CQ38" s="8"/>
      <c r="CR38" s="8"/>
      <c r="CS38" s="8"/>
      <c r="CT38" s="8"/>
      <c r="CU38" s="8"/>
      <c r="CV38" s="8"/>
      <c r="CW38" s="8"/>
      <c r="CX38" s="8"/>
      <c r="CY38" s="8"/>
      <c r="CZ38" s="8"/>
      <c r="DA38" s="8"/>
      <c r="DB38" s="8"/>
      <c r="DC38" s="8"/>
      <c r="DD38" s="8"/>
      <c r="DE38" s="8"/>
      <c r="DF38" s="8"/>
      <c r="DG38" s="8"/>
      <c r="DH38" s="8"/>
      <c r="DI38" s="8"/>
      <c r="DJ38" s="8"/>
      <c r="DK38" s="8"/>
      <c r="DL38" s="8"/>
      <c r="DM38" s="8"/>
      <c r="DN38" s="8"/>
      <c r="DO38" s="8"/>
      <c r="DP38" s="22"/>
      <c r="DQ38" s="22"/>
      <c r="DR38" s="22"/>
      <c r="DS38" s="22"/>
      <c r="DT38" s="22"/>
      <c r="DU38" s="22"/>
      <c r="DV38" s="22"/>
      <c r="DW38" s="22"/>
      <c r="DX38" s="22"/>
      <c r="DY38" s="22"/>
      <c r="DZ38" s="22"/>
      <c r="EA38" s="22"/>
      <c r="EB38" s="22"/>
      <c r="EC38" s="22"/>
      <c r="ED38" s="22"/>
      <c r="EE38" s="22"/>
      <c r="EF38" s="22"/>
      <c r="EG38" s="22"/>
      <c r="EH38" s="22"/>
      <c r="EI38" s="22"/>
      <c r="EJ38" s="22"/>
      <c r="EK38" s="22"/>
      <c r="EL38" s="22"/>
      <c r="EM38" s="22"/>
      <c r="EN38" s="22"/>
      <c r="EO38" s="22"/>
      <c r="EP38" s="22"/>
      <c r="EQ38" s="22"/>
      <c r="GW38" s="24"/>
      <c r="GX38" s="8"/>
      <c r="GY38" s="8"/>
      <c r="GZ38" s="8"/>
      <c r="HA38" s="8"/>
      <c r="HB38" s="8"/>
      <c r="HC38" s="8"/>
      <c r="HD38" s="8"/>
      <c r="HE38" s="8"/>
      <c r="HF38" s="8"/>
      <c r="HG38" s="8"/>
      <c r="HH38" s="8"/>
      <c r="HI38" s="8"/>
      <c r="HJ38" s="8"/>
      <c r="HK38" s="8"/>
      <c r="HL38" s="8"/>
      <c r="HM38" s="8"/>
      <c r="HN38" s="8"/>
      <c r="HO38" s="8"/>
      <c r="HP38" s="8"/>
      <c r="HQ38" s="8"/>
    </row>
    <row r="39" spans="1:225" s="8" customFormat="1" ht="40.5" x14ac:dyDescent="0.3">
      <c r="A39" s="102" t="s">
        <v>34</v>
      </c>
      <c r="B39" s="110" t="s">
        <v>54</v>
      </c>
      <c r="C39" s="67">
        <f>D39+E39</f>
        <v>0</v>
      </c>
      <c r="D39" s="104">
        <v>0</v>
      </c>
      <c r="E39" s="104">
        <v>0</v>
      </c>
      <c r="F39" s="67">
        <f>G39+H39</f>
        <v>0</v>
      </c>
      <c r="G39" s="104">
        <v>0</v>
      </c>
      <c r="H39" s="104">
        <f>0+E39</f>
        <v>0</v>
      </c>
      <c r="I39" s="67">
        <f>J39+K39</f>
        <v>0</v>
      </c>
      <c r="J39" s="104">
        <v>0</v>
      </c>
      <c r="K39" s="104">
        <v>0</v>
      </c>
      <c r="L39" s="67">
        <f>M39+N39</f>
        <v>357.32188000000002</v>
      </c>
      <c r="M39" s="104">
        <v>0</v>
      </c>
      <c r="N39" s="104">
        <v>357.32188000000002</v>
      </c>
      <c r="O39" s="67">
        <f>P39+Q39</f>
        <v>0</v>
      </c>
      <c r="P39" s="104"/>
      <c r="Q39" s="104"/>
      <c r="R39" s="67">
        <f>S39+T39</f>
        <v>0</v>
      </c>
      <c r="S39" s="104"/>
      <c r="T39" s="104"/>
      <c r="U39" s="67">
        <f>V39+W39</f>
        <v>4.7</v>
      </c>
      <c r="V39" s="104">
        <v>4.7</v>
      </c>
      <c r="W39" s="104"/>
      <c r="X39" s="67">
        <f>Y39+Z39</f>
        <v>4.7</v>
      </c>
      <c r="Y39" s="104">
        <f>V39</f>
        <v>4.7</v>
      </c>
      <c r="Z39" s="104"/>
      <c r="AA39" s="111"/>
      <c r="AB39" s="112"/>
    </row>
    <row r="40" spans="1:225" s="8" customFormat="1" ht="40.5" x14ac:dyDescent="0.3">
      <c r="A40" s="102" t="s">
        <v>35</v>
      </c>
      <c r="B40" s="110" t="s">
        <v>55</v>
      </c>
      <c r="C40" s="67">
        <f t="shared" ref="C40:C49" si="27">D40+E40</f>
        <v>0</v>
      </c>
      <c r="D40" s="104">
        <v>0</v>
      </c>
      <c r="E40" s="104">
        <v>0</v>
      </c>
      <c r="F40" s="67">
        <f t="shared" ref="F40:F49" si="28">G40+H40</f>
        <v>0</v>
      </c>
      <c r="G40" s="104">
        <v>0</v>
      </c>
      <c r="H40" s="104">
        <f t="shared" ref="H40:H48" si="29">0+E40</f>
        <v>0</v>
      </c>
      <c r="I40" s="67">
        <f t="shared" ref="I40:I49" si="30">J40+K40</f>
        <v>0</v>
      </c>
      <c r="J40" s="104">
        <v>0</v>
      </c>
      <c r="K40" s="113">
        <v>0</v>
      </c>
      <c r="L40" s="67">
        <f>M40+N40</f>
        <v>143.37626</v>
      </c>
      <c r="M40" s="104">
        <v>0</v>
      </c>
      <c r="N40" s="104">
        <v>143.37626</v>
      </c>
      <c r="O40" s="67">
        <f t="shared" ref="O40:O49" si="31">P40+Q40</f>
        <v>0</v>
      </c>
      <c r="P40" s="104"/>
      <c r="Q40" s="104"/>
      <c r="R40" s="67">
        <f t="shared" ref="R40:R49" si="32">S40+T40</f>
        <v>0</v>
      </c>
      <c r="S40" s="104"/>
      <c r="T40" s="104"/>
      <c r="U40" s="67">
        <f t="shared" ref="U40:U49" si="33">V40+W40</f>
        <v>0</v>
      </c>
      <c r="V40" s="104"/>
      <c r="W40" s="113"/>
      <c r="X40" s="67">
        <f>Y40+Z40</f>
        <v>0</v>
      </c>
      <c r="Y40" s="104"/>
      <c r="Z40" s="104"/>
      <c r="AA40" s="111"/>
      <c r="AB40" s="112"/>
    </row>
    <row r="41" spans="1:225" s="8" customFormat="1" ht="81" x14ac:dyDescent="0.3">
      <c r="A41" s="102" t="s">
        <v>36</v>
      </c>
      <c r="B41" s="110" t="s">
        <v>96</v>
      </c>
      <c r="C41" s="67">
        <f t="shared" si="27"/>
        <v>0</v>
      </c>
      <c r="D41" s="104">
        <v>0</v>
      </c>
      <c r="E41" s="104">
        <v>0</v>
      </c>
      <c r="F41" s="67">
        <f t="shared" si="28"/>
        <v>0</v>
      </c>
      <c r="G41" s="104">
        <v>0</v>
      </c>
      <c r="H41" s="104">
        <f t="shared" si="29"/>
        <v>0</v>
      </c>
      <c r="I41" s="67">
        <f t="shared" si="30"/>
        <v>0</v>
      </c>
      <c r="J41" s="104">
        <v>0</v>
      </c>
      <c r="K41" s="113">
        <v>0</v>
      </c>
      <c r="L41" s="67">
        <f>M41+N41</f>
        <v>476.42930999999999</v>
      </c>
      <c r="M41" s="113">
        <v>0</v>
      </c>
      <c r="N41" s="113">
        <v>476.42930999999999</v>
      </c>
      <c r="O41" s="67">
        <f t="shared" si="31"/>
        <v>0</v>
      </c>
      <c r="P41" s="104"/>
      <c r="Q41" s="104"/>
      <c r="R41" s="67">
        <f t="shared" si="32"/>
        <v>0</v>
      </c>
      <c r="S41" s="104"/>
      <c r="T41" s="104"/>
      <c r="U41" s="67">
        <f t="shared" si="33"/>
        <v>0</v>
      </c>
      <c r="V41" s="104"/>
      <c r="W41" s="113"/>
      <c r="X41" s="67">
        <f>Y41+Z41</f>
        <v>775.428</v>
      </c>
      <c r="Y41" s="113"/>
      <c r="Z41" s="113">
        <v>775.428</v>
      </c>
      <c r="AA41" s="111"/>
      <c r="AB41" s="112"/>
    </row>
    <row r="42" spans="1:225" s="8" customFormat="1" ht="60.75" x14ac:dyDescent="0.3">
      <c r="A42" s="102" t="s">
        <v>37</v>
      </c>
      <c r="B42" s="110" t="s">
        <v>57</v>
      </c>
      <c r="C42" s="67">
        <f t="shared" si="27"/>
        <v>0</v>
      </c>
      <c r="D42" s="104">
        <v>0</v>
      </c>
      <c r="E42" s="104">
        <v>0</v>
      </c>
      <c r="F42" s="67">
        <f t="shared" si="28"/>
        <v>0</v>
      </c>
      <c r="G42" s="104">
        <v>0</v>
      </c>
      <c r="H42" s="104">
        <f t="shared" si="29"/>
        <v>0</v>
      </c>
      <c r="I42" s="67">
        <f t="shared" si="30"/>
        <v>171.87166999999999</v>
      </c>
      <c r="J42" s="104">
        <v>0</v>
      </c>
      <c r="K42" s="104">
        <v>171.87166999999999</v>
      </c>
      <c r="L42" s="67">
        <f t="shared" ref="L42:L49" si="34">M42+N42</f>
        <v>171.87166999999999</v>
      </c>
      <c r="M42" s="113">
        <f t="shared" ref="M42:N45" si="35">J42</f>
        <v>0</v>
      </c>
      <c r="N42" s="113">
        <f t="shared" si="35"/>
        <v>171.87166999999999</v>
      </c>
      <c r="O42" s="67">
        <f t="shared" si="31"/>
        <v>0</v>
      </c>
      <c r="P42" s="104"/>
      <c r="Q42" s="104"/>
      <c r="R42" s="67">
        <f t="shared" si="32"/>
        <v>0</v>
      </c>
      <c r="S42" s="104"/>
      <c r="T42" s="104"/>
      <c r="U42" s="67">
        <f t="shared" si="33"/>
        <v>0</v>
      </c>
      <c r="V42" s="104"/>
      <c r="W42" s="104"/>
      <c r="X42" s="67">
        <f t="shared" ref="X42:X49" si="36">Y42+Z42</f>
        <v>0</v>
      </c>
      <c r="Y42" s="113"/>
      <c r="Z42" s="113"/>
      <c r="AA42" s="111"/>
      <c r="AB42" s="112"/>
    </row>
    <row r="43" spans="1:225" s="8" customFormat="1" ht="40.5" x14ac:dyDescent="0.3">
      <c r="A43" s="102" t="s">
        <v>38</v>
      </c>
      <c r="B43" s="110" t="s">
        <v>58</v>
      </c>
      <c r="C43" s="67">
        <f t="shared" si="27"/>
        <v>0</v>
      </c>
      <c r="D43" s="104">
        <v>0</v>
      </c>
      <c r="E43" s="104">
        <v>0</v>
      </c>
      <c r="F43" s="67">
        <f t="shared" si="28"/>
        <v>0</v>
      </c>
      <c r="G43" s="104">
        <v>0</v>
      </c>
      <c r="H43" s="104">
        <f t="shared" si="29"/>
        <v>0</v>
      </c>
      <c r="I43" s="67">
        <f t="shared" si="30"/>
        <v>133.20077000000001</v>
      </c>
      <c r="J43" s="104">
        <v>0</v>
      </c>
      <c r="K43" s="104">
        <v>133.20077000000001</v>
      </c>
      <c r="L43" s="67">
        <f t="shared" si="34"/>
        <v>133.20077000000001</v>
      </c>
      <c r="M43" s="113">
        <f t="shared" si="35"/>
        <v>0</v>
      </c>
      <c r="N43" s="113">
        <f t="shared" si="35"/>
        <v>133.20077000000001</v>
      </c>
      <c r="O43" s="67">
        <f t="shared" si="31"/>
        <v>0</v>
      </c>
      <c r="P43" s="104"/>
      <c r="Q43" s="104"/>
      <c r="R43" s="67">
        <f t="shared" si="32"/>
        <v>0</v>
      </c>
      <c r="S43" s="104"/>
      <c r="T43" s="104"/>
      <c r="U43" s="67">
        <f t="shared" si="33"/>
        <v>0</v>
      </c>
      <c r="V43" s="104"/>
      <c r="W43" s="104"/>
      <c r="X43" s="67">
        <f t="shared" si="36"/>
        <v>0</v>
      </c>
      <c r="Y43" s="113"/>
      <c r="Z43" s="113"/>
      <c r="AA43" s="111"/>
      <c r="AB43" s="112"/>
    </row>
    <row r="44" spans="1:225" s="8" customFormat="1" ht="40.5" x14ac:dyDescent="0.3">
      <c r="A44" s="102" t="s">
        <v>39</v>
      </c>
      <c r="B44" s="110" t="s">
        <v>59</v>
      </c>
      <c r="C44" s="67">
        <f t="shared" si="27"/>
        <v>0</v>
      </c>
      <c r="D44" s="104">
        <v>0</v>
      </c>
      <c r="E44" s="104">
        <v>0</v>
      </c>
      <c r="F44" s="67">
        <f t="shared" si="28"/>
        <v>0</v>
      </c>
      <c r="G44" s="104">
        <v>0</v>
      </c>
      <c r="H44" s="104">
        <f t="shared" si="29"/>
        <v>0</v>
      </c>
      <c r="I44" s="67">
        <f t="shared" si="30"/>
        <v>163.87029999999999</v>
      </c>
      <c r="J44" s="104">
        <v>0</v>
      </c>
      <c r="K44" s="104">
        <v>163.87029999999999</v>
      </c>
      <c r="L44" s="67">
        <f t="shared" si="34"/>
        <v>163.87029999999999</v>
      </c>
      <c r="M44" s="113">
        <f t="shared" si="35"/>
        <v>0</v>
      </c>
      <c r="N44" s="113">
        <f t="shared" si="35"/>
        <v>163.87029999999999</v>
      </c>
      <c r="O44" s="67">
        <f t="shared" si="31"/>
        <v>0</v>
      </c>
      <c r="P44" s="104"/>
      <c r="Q44" s="104"/>
      <c r="R44" s="67">
        <f t="shared" si="32"/>
        <v>0</v>
      </c>
      <c r="S44" s="104"/>
      <c r="T44" s="104"/>
      <c r="U44" s="67">
        <f t="shared" si="33"/>
        <v>0</v>
      </c>
      <c r="V44" s="104"/>
      <c r="W44" s="104"/>
      <c r="X44" s="67">
        <f t="shared" si="36"/>
        <v>0</v>
      </c>
      <c r="Y44" s="113"/>
      <c r="Z44" s="113"/>
      <c r="AA44" s="111"/>
      <c r="AB44" s="112"/>
    </row>
    <row r="45" spans="1:225" s="8" customFormat="1" ht="60.75" x14ac:dyDescent="0.3">
      <c r="A45" s="102" t="s">
        <v>40</v>
      </c>
      <c r="B45" s="110" t="s">
        <v>60</v>
      </c>
      <c r="C45" s="67">
        <f t="shared" si="27"/>
        <v>0</v>
      </c>
      <c r="D45" s="104">
        <v>0</v>
      </c>
      <c r="E45" s="104">
        <v>0</v>
      </c>
      <c r="F45" s="67">
        <f t="shared" si="28"/>
        <v>0</v>
      </c>
      <c r="G45" s="104">
        <v>0</v>
      </c>
      <c r="H45" s="104">
        <f t="shared" si="29"/>
        <v>0</v>
      </c>
      <c r="I45" s="67">
        <f t="shared" si="30"/>
        <v>685.31137000000001</v>
      </c>
      <c r="J45" s="104">
        <v>0</v>
      </c>
      <c r="K45" s="104">
        <v>685.31137000000001</v>
      </c>
      <c r="L45" s="67">
        <f t="shared" si="34"/>
        <v>685.31137000000001</v>
      </c>
      <c r="M45" s="113">
        <f t="shared" si="35"/>
        <v>0</v>
      </c>
      <c r="N45" s="113">
        <f t="shared" si="35"/>
        <v>685.31137000000001</v>
      </c>
      <c r="O45" s="67">
        <f t="shared" si="31"/>
        <v>0</v>
      </c>
      <c r="P45" s="104"/>
      <c r="Q45" s="104"/>
      <c r="R45" s="67">
        <f t="shared" si="32"/>
        <v>0</v>
      </c>
      <c r="S45" s="104"/>
      <c r="T45" s="104"/>
      <c r="U45" s="67">
        <f t="shared" si="33"/>
        <v>0</v>
      </c>
      <c r="V45" s="104"/>
      <c r="W45" s="104"/>
      <c r="X45" s="67">
        <f t="shared" si="36"/>
        <v>0</v>
      </c>
      <c r="Y45" s="113"/>
      <c r="Z45" s="113"/>
      <c r="AA45" s="111"/>
      <c r="AB45" s="112"/>
    </row>
    <row r="46" spans="1:225" s="8" customFormat="1" ht="60.75" x14ac:dyDescent="0.3">
      <c r="A46" s="102" t="s">
        <v>41</v>
      </c>
      <c r="B46" s="110" t="s">
        <v>61</v>
      </c>
      <c r="C46" s="67">
        <f t="shared" si="27"/>
        <v>0</v>
      </c>
      <c r="D46" s="104">
        <v>0</v>
      </c>
      <c r="E46" s="104">
        <v>0</v>
      </c>
      <c r="F46" s="67">
        <f t="shared" si="28"/>
        <v>0</v>
      </c>
      <c r="G46" s="104">
        <v>0</v>
      </c>
      <c r="H46" s="104">
        <f t="shared" si="29"/>
        <v>0</v>
      </c>
      <c r="I46" s="67">
        <f t="shared" si="30"/>
        <v>0</v>
      </c>
      <c r="J46" s="104">
        <v>0</v>
      </c>
      <c r="K46" s="104">
        <v>0</v>
      </c>
      <c r="L46" s="67">
        <f t="shared" si="34"/>
        <v>941.97221000000002</v>
      </c>
      <c r="M46" s="113">
        <v>0</v>
      </c>
      <c r="N46" s="113">
        <v>941.97221000000002</v>
      </c>
      <c r="O46" s="67">
        <f t="shared" si="31"/>
        <v>330.07</v>
      </c>
      <c r="P46" s="104"/>
      <c r="Q46" s="104">
        <v>330.07</v>
      </c>
      <c r="R46" s="67">
        <f t="shared" si="32"/>
        <v>330.07</v>
      </c>
      <c r="S46" s="104"/>
      <c r="T46" s="104">
        <f>Q46</f>
        <v>330.07</v>
      </c>
      <c r="U46" s="67">
        <f t="shared" si="33"/>
        <v>438.07</v>
      </c>
      <c r="V46" s="104"/>
      <c r="W46" s="104">
        <v>438.07</v>
      </c>
      <c r="X46" s="67">
        <f t="shared" si="36"/>
        <v>438.07</v>
      </c>
      <c r="Y46" s="113"/>
      <c r="Z46" s="113">
        <f>W46</f>
        <v>438.07</v>
      </c>
      <c r="AA46" s="111"/>
      <c r="AB46" s="112"/>
    </row>
    <row r="47" spans="1:225" s="8" customFormat="1" ht="60.75" x14ac:dyDescent="0.3">
      <c r="A47" s="102" t="s">
        <v>42</v>
      </c>
      <c r="B47" s="110" t="s">
        <v>62</v>
      </c>
      <c r="C47" s="67">
        <f t="shared" si="27"/>
        <v>0</v>
      </c>
      <c r="D47" s="104">
        <v>0</v>
      </c>
      <c r="E47" s="104">
        <v>0</v>
      </c>
      <c r="F47" s="67">
        <f t="shared" si="28"/>
        <v>0</v>
      </c>
      <c r="G47" s="104">
        <v>0</v>
      </c>
      <c r="H47" s="104">
        <f t="shared" si="29"/>
        <v>0</v>
      </c>
      <c r="I47" s="67">
        <f t="shared" si="30"/>
        <v>0</v>
      </c>
      <c r="J47" s="104">
        <v>0</v>
      </c>
      <c r="K47" s="104">
        <v>0</v>
      </c>
      <c r="L47" s="67">
        <f t="shared" si="34"/>
        <v>358.93808000000001</v>
      </c>
      <c r="M47" s="113">
        <v>0</v>
      </c>
      <c r="N47" s="113">
        <v>358.93808000000001</v>
      </c>
      <c r="O47" s="67">
        <f t="shared" si="31"/>
        <v>0</v>
      </c>
      <c r="P47" s="104"/>
      <c r="Q47" s="104"/>
      <c r="R47" s="67">
        <f t="shared" si="32"/>
        <v>0</v>
      </c>
      <c r="S47" s="104"/>
      <c r="T47" s="104"/>
      <c r="U47" s="67">
        <f t="shared" si="33"/>
        <v>0</v>
      </c>
      <c r="V47" s="104"/>
      <c r="W47" s="104"/>
      <c r="X47" s="67">
        <f t="shared" si="36"/>
        <v>861.02545999999995</v>
      </c>
      <c r="Y47" s="113"/>
      <c r="Z47" s="113">
        <v>861.02545999999995</v>
      </c>
      <c r="AA47" s="111"/>
      <c r="AB47" s="112"/>
    </row>
    <row r="48" spans="1:225" s="8" customFormat="1" ht="60.75" x14ac:dyDescent="0.3">
      <c r="A48" s="102" t="s">
        <v>43</v>
      </c>
      <c r="B48" s="110" t="s">
        <v>95</v>
      </c>
      <c r="C48" s="67">
        <f t="shared" si="27"/>
        <v>0</v>
      </c>
      <c r="D48" s="104">
        <v>0</v>
      </c>
      <c r="E48" s="104">
        <v>0</v>
      </c>
      <c r="F48" s="67">
        <f t="shared" si="28"/>
        <v>0</v>
      </c>
      <c r="G48" s="104">
        <v>0</v>
      </c>
      <c r="H48" s="104">
        <f t="shared" si="29"/>
        <v>0</v>
      </c>
      <c r="I48" s="67">
        <f t="shared" si="30"/>
        <v>0</v>
      </c>
      <c r="J48" s="104">
        <v>0</v>
      </c>
      <c r="K48" s="104">
        <v>0</v>
      </c>
      <c r="L48" s="67">
        <f t="shared" si="34"/>
        <v>85.695580000000007</v>
      </c>
      <c r="M48" s="113">
        <v>0</v>
      </c>
      <c r="N48" s="113">
        <v>85.695580000000007</v>
      </c>
      <c r="O48" s="67">
        <f t="shared" si="31"/>
        <v>0</v>
      </c>
      <c r="P48" s="104"/>
      <c r="Q48" s="104"/>
      <c r="R48" s="67">
        <f t="shared" si="32"/>
        <v>0</v>
      </c>
      <c r="S48" s="104"/>
      <c r="T48" s="104"/>
      <c r="U48" s="67">
        <f t="shared" si="33"/>
        <v>0</v>
      </c>
      <c r="V48" s="104"/>
      <c r="W48" s="104"/>
      <c r="X48" s="67">
        <f t="shared" si="36"/>
        <v>1075.2570000000001</v>
      </c>
      <c r="Y48" s="113"/>
      <c r="Z48" s="113">
        <v>1075.2570000000001</v>
      </c>
      <c r="AA48" s="111"/>
      <c r="AB48" s="112"/>
    </row>
    <row r="49" spans="1:225" s="8" customFormat="1" ht="40.5" x14ac:dyDescent="0.3">
      <c r="A49" s="102" t="s">
        <v>101</v>
      </c>
      <c r="B49" s="110" t="s">
        <v>104</v>
      </c>
      <c r="C49" s="67">
        <f t="shared" si="27"/>
        <v>0</v>
      </c>
      <c r="D49" s="104">
        <v>0</v>
      </c>
      <c r="E49" s="104">
        <v>0</v>
      </c>
      <c r="F49" s="67">
        <f t="shared" si="28"/>
        <v>0</v>
      </c>
      <c r="G49" s="104">
        <v>0</v>
      </c>
      <c r="H49" s="104">
        <f t="shared" ref="H49" si="37">0+E49</f>
        <v>0</v>
      </c>
      <c r="I49" s="67">
        <f t="shared" si="30"/>
        <v>0</v>
      </c>
      <c r="J49" s="104">
        <v>0</v>
      </c>
      <c r="K49" s="104">
        <v>0</v>
      </c>
      <c r="L49" s="67">
        <f t="shared" si="34"/>
        <v>0</v>
      </c>
      <c r="M49" s="113">
        <v>0</v>
      </c>
      <c r="N49" s="113">
        <v>0</v>
      </c>
      <c r="O49" s="67">
        <f t="shared" si="31"/>
        <v>0</v>
      </c>
      <c r="P49" s="104"/>
      <c r="Q49" s="104"/>
      <c r="R49" s="67">
        <f t="shared" si="32"/>
        <v>0</v>
      </c>
      <c r="S49" s="104"/>
      <c r="T49" s="104"/>
      <c r="U49" s="67">
        <f t="shared" si="33"/>
        <v>2.17</v>
      </c>
      <c r="V49" s="104">
        <v>2.17</v>
      </c>
      <c r="W49" s="104"/>
      <c r="X49" s="67">
        <f t="shared" si="36"/>
        <v>24.240000000000002</v>
      </c>
      <c r="Y49" s="113">
        <f>V49+9.32</f>
        <v>11.49</v>
      </c>
      <c r="Z49" s="113">
        <v>12.75</v>
      </c>
      <c r="AA49" s="111"/>
      <c r="AB49" s="112"/>
    </row>
    <row r="50" spans="1:225" s="26" customFormat="1" ht="20.25" x14ac:dyDescent="0.3">
      <c r="A50" s="68"/>
      <c r="B50" s="69" t="s">
        <v>11</v>
      </c>
      <c r="C50" s="67">
        <f t="shared" ref="C50:Z50" si="38">C38+C30+C11</f>
        <v>804.00690000000009</v>
      </c>
      <c r="D50" s="67">
        <f t="shared" si="38"/>
        <v>398.05399999999997</v>
      </c>
      <c r="E50" s="67">
        <f t="shared" si="38"/>
        <v>405.9529</v>
      </c>
      <c r="F50" s="67">
        <f t="shared" si="38"/>
        <v>1874.4009299999996</v>
      </c>
      <c r="G50" s="67">
        <f t="shared" si="38"/>
        <v>895.59799999999996</v>
      </c>
      <c r="H50" s="67">
        <f t="shared" si="38"/>
        <v>978.80292999999995</v>
      </c>
      <c r="I50" s="67">
        <f t="shared" si="38"/>
        <v>6415.8950000000004</v>
      </c>
      <c r="J50" s="67">
        <f t="shared" si="38"/>
        <v>1479.5900000000001</v>
      </c>
      <c r="K50" s="67">
        <f t="shared" si="38"/>
        <v>4936.3050000000003</v>
      </c>
      <c r="L50" s="67">
        <f t="shared" si="38"/>
        <v>9277.0943200000002</v>
      </c>
      <c r="M50" s="67">
        <f t="shared" si="38"/>
        <v>1977.0560000000003</v>
      </c>
      <c r="N50" s="67">
        <f t="shared" si="38"/>
        <v>7300.0383200000006</v>
      </c>
      <c r="O50" s="67">
        <f t="shared" si="38"/>
        <v>426.27</v>
      </c>
      <c r="P50" s="67">
        <f t="shared" si="38"/>
        <v>0</v>
      </c>
      <c r="Q50" s="67">
        <f t="shared" si="38"/>
        <v>426.27</v>
      </c>
      <c r="R50" s="67">
        <f t="shared" si="38"/>
        <v>426.27</v>
      </c>
      <c r="S50" s="67">
        <f t="shared" si="38"/>
        <v>0</v>
      </c>
      <c r="T50" s="67">
        <f t="shared" si="38"/>
        <v>426.27</v>
      </c>
      <c r="U50" s="67">
        <f t="shared" si="38"/>
        <v>651.65</v>
      </c>
      <c r="V50" s="67">
        <f t="shared" si="38"/>
        <v>117.38</v>
      </c>
      <c r="W50" s="67">
        <f t="shared" si="38"/>
        <v>534.27</v>
      </c>
      <c r="X50" s="67">
        <f t="shared" si="38"/>
        <v>9295.1654600000002</v>
      </c>
      <c r="Y50" s="67">
        <f t="shared" si="38"/>
        <v>126.69999999999999</v>
      </c>
      <c r="Z50" s="67">
        <f t="shared" si="38"/>
        <v>9168.4654599999994</v>
      </c>
      <c r="AA50" s="114">
        <f t="shared" ref="AA50" si="39">X50/L50</f>
        <v>1.0019479310414083</v>
      </c>
      <c r="AB50" s="94">
        <f>X50-L50</f>
        <v>18.071140000000014</v>
      </c>
      <c r="AC50" s="25"/>
      <c r="AD50" s="25"/>
      <c r="AE50" s="25"/>
      <c r="AF50" s="25"/>
      <c r="AG50" s="25"/>
      <c r="AH50" s="25"/>
      <c r="AI50" s="25"/>
      <c r="AJ50" s="25"/>
      <c r="AK50" s="25"/>
      <c r="AL50" s="25"/>
      <c r="AM50" s="25"/>
      <c r="AN50" s="25"/>
      <c r="AO50" s="25"/>
      <c r="AP50" s="25"/>
      <c r="AQ50" s="25"/>
      <c r="AR50" s="25"/>
      <c r="AS50" s="25"/>
      <c r="AT50" s="25"/>
      <c r="AU50" s="25"/>
      <c r="AV50" s="25"/>
      <c r="AW50" s="25"/>
      <c r="AX50" s="25"/>
      <c r="AY50" s="25"/>
      <c r="AZ50" s="25"/>
      <c r="BA50" s="25"/>
      <c r="BB50" s="25"/>
      <c r="BC50" s="25"/>
      <c r="BD50" s="25"/>
      <c r="GX50" s="25"/>
      <c r="GY50" s="25"/>
      <c r="GZ50" s="25"/>
      <c r="HA50" s="25"/>
      <c r="HB50" s="25"/>
      <c r="HC50" s="25"/>
      <c r="HD50" s="25"/>
      <c r="HE50" s="25"/>
      <c r="HF50" s="25"/>
      <c r="HG50" s="25"/>
      <c r="HH50" s="25"/>
      <c r="HI50" s="25"/>
      <c r="HJ50" s="25"/>
      <c r="HK50" s="25"/>
      <c r="HL50" s="25"/>
      <c r="HM50" s="25"/>
      <c r="HN50" s="25"/>
      <c r="HO50" s="25"/>
      <c r="HP50" s="25"/>
      <c r="HQ50" s="25"/>
    </row>
    <row r="51" spans="1:225" x14ac:dyDescent="0.25">
      <c r="B51" s="27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</row>
    <row r="52" spans="1:225" x14ac:dyDescent="0.25">
      <c r="B52" s="27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</row>
    <row r="53" spans="1:225" x14ac:dyDescent="0.25">
      <c r="B53" s="27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</row>
    <row r="54" spans="1:225" s="121" customFormat="1" ht="30" x14ac:dyDescent="0.4">
      <c r="A54" s="117"/>
      <c r="B54" s="118"/>
      <c r="C54" s="119"/>
      <c r="D54" s="119" t="s">
        <v>22</v>
      </c>
      <c r="E54" s="119"/>
      <c r="F54" s="119"/>
      <c r="G54" s="119"/>
      <c r="H54" s="119"/>
      <c r="I54" s="119"/>
      <c r="J54" s="119"/>
      <c r="L54" s="119"/>
      <c r="M54" s="120" t="s">
        <v>92</v>
      </c>
      <c r="N54" s="119"/>
      <c r="O54" s="120"/>
      <c r="P54" s="120"/>
      <c r="Q54" s="120"/>
      <c r="R54" s="120"/>
      <c r="S54" s="120"/>
      <c r="T54" s="120"/>
      <c r="U54" s="120"/>
      <c r="V54" s="120"/>
      <c r="W54" s="120"/>
      <c r="X54" s="120"/>
      <c r="Y54" s="120"/>
      <c r="Z54" s="120"/>
      <c r="AA54" s="120"/>
      <c r="AB54" s="120"/>
      <c r="AC54" s="120"/>
      <c r="AD54" s="120"/>
      <c r="AE54" s="120"/>
      <c r="AF54" s="120"/>
      <c r="AG54" s="120"/>
      <c r="AH54" s="120"/>
      <c r="AI54" s="120"/>
      <c r="AJ54" s="120"/>
      <c r="AK54" s="120"/>
      <c r="AL54" s="120"/>
      <c r="AM54" s="120"/>
      <c r="AN54" s="120"/>
      <c r="AO54" s="120"/>
      <c r="AP54" s="120"/>
      <c r="AQ54" s="120"/>
      <c r="AR54" s="120"/>
      <c r="AS54" s="120"/>
      <c r="AT54" s="120"/>
      <c r="AU54" s="120"/>
      <c r="AV54" s="120"/>
      <c r="AW54" s="120"/>
      <c r="AX54" s="120"/>
      <c r="AY54" s="120"/>
      <c r="AZ54" s="120"/>
      <c r="BA54" s="120"/>
      <c r="BB54" s="120"/>
      <c r="BC54" s="120"/>
      <c r="BD54" s="120"/>
      <c r="GX54" s="120"/>
      <c r="GY54" s="120"/>
      <c r="GZ54" s="120"/>
      <c r="HA54" s="120"/>
      <c r="HB54" s="120"/>
      <c r="HC54" s="120"/>
      <c r="HD54" s="120"/>
      <c r="HE54" s="120"/>
      <c r="HF54" s="120"/>
      <c r="HG54" s="120"/>
      <c r="HH54" s="120"/>
      <c r="HI54" s="120"/>
      <c r="HJ54" s="120"/>
      <c r="HK54" s="120"/>
      <c r="HL54" s="120"/>
      <c r="HM54" s="120"/>
      <c r="HN54" s="120"/>
      <c r="HO54" s="120"/>
      <c r="HP54" s="120"/>
      <c r="HQ54" s="120"/>
    </row>
    <row r="55" spans="1:225" ht="23.25" x14ac:dyDescent="0.35">
      <c r="B55" s="27"/>
      <c r="C55" s="28"/>
      <c r="D55" s="45"/>
      <c r="E55" s="45"/>
      <c r="F55" s="45"/>
      <c r="G55" s="45"/>
      <c r="H55" s="45"/>
      <c r="I55" s="45"/>
      <c r="J55" s="45"/>
      <c r="K55" s="46"/>
      <c r="L55" s="28"/>
      <c r="M55" s="28"/>
      <c r="N55" s="28"/>
    </row>
    <row r="56" spans="1:225" s="32" customFormat="1" ht="20.25" x14ac:dyDescent="0.3">
      <c r="A56" s="29"/>
      <c r="B56" s="95" t="s">
        <v>93</v>
      </c>
      <c r="C56" s="82"/>
      <c r="D56" s="82"/>
      <c r="E56" s="83"/>
      <c r="F56" s="83"/>
      <c r="G56" s="83"/>
      <c r="H56" s="83"/>
      <c r="I56" s="83"/>
      <c r="J56" s="83"/>
      <c r="K56" s="83"/>
      <c r="L56" s="83"/>
      <c r="M56" s="83"/>
      <c r="N56" s="83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1"/>
      <c r="AU56" s="31"/>
      <c r="AV56" s="31"/>
      <c r="AW56" s="31"/>
      <c r="AX56" s="31"/>
      <c r="AY56" s="31"/>
      <c r="AZ56" s="31"/>
      <c r="BA56" s="31"/>
      <c r="BB56" s="31"/>
      <c r="BC56" s="31"/>
      <c r="BD56" s="31"/>
      <c r="GX56" s="31"/>
      <c r="GY56" s="31"/>
      <c r="GZ56" s="31"/>
      <c r="HA56" s="31"/>
      <c r="HB56" s="31"/>
      <c r="HC56" s="31"/>
      <c r="HD56" s="31"/>
      <c r="HE56" s="31"/>
      <c r="HF56" s="31"/>
      <c r="HG56" s="31"/>
      <c r="HH56" s="31"/>
      <c r="HI56" s="31"/>
      <c r="HJ56" s="31"/>
      <c r="HK56" s="31"/>
      <c r="HL56" s="31"/>
      <c r="HM56" s="31"/>
      <c r="HN56" s="31"/>
      <c r="HO56" s="31"/>
      <c r="HP56" s="31"/>
      <c r="HQ56" s="31"/>
    </row>
    <row r="57" spans="1:225" s="32" customFormat="1" ht="20.25" x14ac:dyDescent="0.3">
      <c r="A57" s="29"/>
      <c r="B57" s="95" t="s">
        <v>94</v>
      </c>
      <c r="C57" s="30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  <c r="AU57" s="31"/>
      <c r="AV57" s="31"/>
      <c r="AW57" s="31"/>
      <c r="AX57" s="31"/>
      <c r="AY57" s="31"/>
      <c r="AZ57" s="31"/>
      <c r="BA57" s="31"/>
      <c r="BB57" s="31"/>
      <c r="BC57" s="31"/>
      <c r="BD57" s="31"/>
      <c r="GX57" s="31"/>
      <c r="GY57" s="31"/>
      <c r="GZ57" s="31"/>
      <c r="HA57" s="31"/>
      <c r="HB57" s="31"/>
      <c r="HC57" s="31"/>
      <c r="HD57" s="31"/>
      <c r="HE57" s="31"/>
      <c r="HF57" s="31"/>
      <c r="HG57" s="31"/>
      <c r="HH57" s="31"/>
      <c r="HI57" s="31"/>
      <c r="HJ57" s="31"/>
      <c r="HK57" s="31"/>
      <c r="HL57" s="31"/>
      <c r="HM57" s="31"/>
      <c r="HN57" s="31"/>
      <c r="HO57" s="31"/>
      <c r="HP57" s="31"/>
      <c r="HQ57" s="31"/>
    </row>
    <row r="58" spans="1:225" s="32" customFormat="1" ht="18.75" x14ac:dyDescent="0.3">
      <c r="A58" s="29"/>
      <c r="B58" s="80"/>
      <c r="C58" s="30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 s="31"/>
      <c r="AI58" s="31"/>
      <c r="AJ58" s="31"/>
      <c r="AK58" s="31"/>
      <c r="AL58" s="31"/>
      <c r="AM58" s="31"/>
      <c r="AN58" s="31"/>
      <c r="AO58" s="31"/>
      <c r="AP58" s="31"/>
      <c r="AQ58" s="31"/>
      <c r="AR58" s="31"/>
      <c r="AS58" s="31"/>
      <c r="AT58" s="31"/>
      <c r="AU58" s="31"/>
      <c r="AV58" s="31"/>
      <c r="AW58" s="31"/>
      <c r="AX58" s="31"/>
      <c r="AY58" s="31"/>
      <c r="AZ58" s="31"/>
      <c r="BA58" s="31"/>
      <c r="BB58" s="31"/>
      <c r="BC58" s="31"/>
      <c r="BD58" s="31"/>
      <c r="GX58" s="31"/>
      <c r="GY58" s="31"/>
      <c r="GZ58" s="31"/>
      <c r="HA58" s="31"/>
      <c r="HB58" s="31"/>
      <c r="HC58" s="31"/>
      <c r="HD58" s="31"/>
      <c r="HE58" s="31"/>
      <c r="HF58" s="31"/>
      <c r="HG58" s="31"/>
      <c r="HH58" s="31"/>
      <c r="HI58" s="31"/>
      <c r="HJ58" s="31"/>
      <c r="HK58" s="31"/>
      <c r="HL58" s="31"/>
      <c r="HM58" s="31"/>
      <c r="HN58" s="31"/>
      <c r="HO58" s="31"/>
      <c r="HP58" s="31"/>
      <c r="HQ58" s="31"/>
    </row>
    <row r="59" spans="1:225" s="32" customFormat="1" ht="18.75" x14ac:dyDescent="0.3">
      <c r="A59" s="29"/>
      <c r="B59" s="126"/>
      <c r="C59" s="126"/>
      <c r="D59" s="8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 s="31"/>
      <c r="AI59" s="31"/>
      <c r="AJ59" s="31"/>
      <c r="AK59" s="31"/>
      <c r="AL59" s="31"/>
      <c r="AM59" s="31"/>
      <c r="AN59" s="31"/>
      <c r="AO59" s="31"/>
      <c r="AP59" s="31"/>
      <c r="AQ59" s="31"/>
      <c r="AR59" s="31"/>
      <c r="AS59" s="31"/>
      <c r="AT59" s="31"/>
      <c r="AU59" s="31"/>
      <c r="AV59" s="31"/>
      <c r="AW59" s="31"/>
      <c r="AX59" s="31"/>
      <c r="AY59" s="31"/>
      <c r="AZ59" s="31"/>
      <c r="BA59" s="31"/>
      <c r="BB59" s="31"/>
      <c r="BC59" s="31"/>
      <c r="BD59" s="31"/>
      <c r="GX59" s="31"/>
      <c r="GY59" s="31"/>
      <c r="GZ59" s="31"/>
      <c r="HA59" s="31"/>
      <c r="HB59" s="31"/>
      <c r="HC59" s="31"/>
      <c r="HD59" s="31"/>
      <c r="HE59" s="31"/>
      <c r="HF59" s="31"/>
      <c r="HG59" s="31"/>
      <c r="HH59" s="31"/>
      <c r="HI59" s="31"/>
      <c r="HJ59" s="31"/>
      <c r="HK59" s="31"/>
      <c r="HL59" s="31"/>
      <c r="HM59" s="31"/>
      <c r="HN59" s="31"/>
      <c r="HO59" s="31"/>
      <c r="HP59" s="31"/>
      <c r="HQ59" s="31"/>
    </row>
    <row r="60" spans="1:225" s="32" customFormat="1" ht="18.75" x14ac:dyDescent="0.3">
      <c r="A60" s="29"/>
      <c r="B60" s="36"/>
      <c r="C60" s="30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1"/>
      <c r="AB60" s="31"/>
      <c r="AC60" s="31"/>
      <c r="AD60" s="31"/>
      <c r="AE60" s="31"/>
      <c r="AF60" s="31"/>
      <c r="AG60" s="31"/>
      <c r="AH60" s="31"/>
      <c r="AI60" s="31"/>
      <c r="AJ60" s="31"/>
      <c r="AK60" s="31"/>
      <c r="AL60" s="31"/>
      <c r="AM60" s="31"/>
      <c r="AN60" s="31"/>
      <c r="AO60" s="31"/>
      <c r="AP60" s="31"/>
      <c r="AQ60" s="31"/>
      <c r="AR60" s="31"/>
      <c r="AS60" s="31"/>
      <c r="AT60" s="31"/>
      <c r="AU60" s="31"/>
      <c r="AV60" s="31"/>
      <c r="AW60" s="31"/>
      <c r="AX60" s="31"/>
      <c r="AY60" s="31"/>
      <c r="AZ60" s="31"/>
      <c r="BA60" s="31"/>
      <c r="BB60" s="31"/>
      <c r="BC60" s="31"/>
      <c r="BD60" s="31"/>
      <c r="GX60" s="31"/>
      <c r="GY60" s="31"/>
      <c r="GZ60" s="31"/>
      <c r="HA60" s="31"/>
      <c r="HB60" s="31"/>
      <c r="HC60" s="31"/>
      <c r="HD60" s="31"/>
      <c r="HE60" s="31"/>
      <c r="HF60" s="31"/>
      <c r="HG60" s="31"/>
      <c r="HH60" s="31"/>
      <c r="HI60" s="31"/>
      <c r="HJ60" s="31"/>
      <c r="HK60" s="31"/>
      <c r="HL60" s="31"/>
      <c r="HM60" s="31"/>
      <c r="HN60" s="31"/>
      <c r="HO60" s="31"/>
      <c r="HP60" s="31"/>
      <c r="HQ60" s="31"/>
    </row>
    <row r="61" spans="1:225" s="8" customFormat="1" x14ac:dyDescent="0.25">
      <c r="A61" s="3"/>
      <c r="B61" s="37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  <c r="CP61" s="9"/>
      <c r="CQ61" s="9"/>
      <c r="CR61" s="9"/>
      <c r="CS61" s="9"/>
      <c r="CT61" s="9"/>
      <c r="CU61" s="9"/>
      <c r="CV61" s="9"/>
      <c r="CW61" s="9"/>
      <c r="CX61" s="9"/>
      <c r="CY61" s="9"/>
      <c r="CZ61" s="9"/>
      <c r="DA61" s="9"/>
      <c r="DB61" s="9"/>
      <c r="DC61" s="9"/>
      <c r="DD61" s="9"/>
      <c r="DE61" s="9"/>
      <c r="DF61" s="9"/>
      <c r="DG61" s="9"/>
      <c r="DH61" s="9"/>
      <c r="DI61" s="9"/>
      <c r="DJ61" s="9"/>
      <c r="DK61" s="9"/>
      <c r="DL61" s="9"/>
      <c r="DM61" s="9"/>
      <c r="DN61" s="9"/>
      <c r="DO61" s="9"/>
      <c r="DP61" s="9"/>
      <c r="DQ61" s="9"/>
      <c r="DR61" s="9"/>
      <c r="DS61" s="9"/>
      <c r="DT61" s="9"/>
      <c r="DU61" s="9"/>
      <c r="DV61" s="9"/>
      <c r="DW61" s="9"/>
      <c r="DX61" s="9"/>
      <c r="DY61" s="9"/>
      <c r="DZ61" s="9"/>
      <c r="EA61" s="9"/>
      <c r="EB61" s="9"/>
      <c r="EC61" s="9"/>
      <c r="ED61" s="9"/>
      <c r="EE61" s="9"/>
      <c r="EF61" s="9"/>
      <c r="EG61" s="9"/>
      <c r="EH61" s="9"/>
      <c r="EI61" s="9"/>
      <c r="EJ61" s="9"/>
      <c r="EK61" s="9"/>
      <c r="EL61" s="9"/>
      <c r="EM61" s="9"/>
      <c r="EN61" s="9"/>
      <c r="EO61" s="9"/>
      <c r="EP61" s="9"/>
      <c r="EQ61" s="9"/>
      <c r="ER61" s="9"/>
      <c r="ES61" s="9"/>
      <c r="ET61" s="9"/>
      <c r="EU61" s="9"/>
      <c r="EV61" s="9"/>
      <c r="EW61" s="9"/>
      <c r="EX61" s="9"/>
      <c r="EY61" s="9"/>
      <c r="EZ61" s="9"/>
      <c r="FA61" s="9"/>
      <c r="FB61" s="9"/>
      <c r="FC61" s="9"/>
      <c r="FD61" s="9"/>
      <c r="FE61" s="9"/>
      <c r="FF61" s="9"/>
      <c r="FG61" s="9"/>
      <c r="FH61" s="9"/>
      <c r="FI61" s="9"/>
      <c r="FJ61" s="9"/>
      <c r="FK61" s="9"/>
      <c r="FL61" s="9"/>
      <c r="FM61" s="9"/>
      <c r="FN61" s="9"/>
      <c r="FO61" s="9"/>
      <c r="FP61" s="9"/>
      <c r="FQ61" s="9"/>
      <c r="FR61" s="9"/>
      <c r="FS61" s="9"/>
      <c r="FT61" s="9"/>
      <c r="FU61" s="9"/>
      <c r="FV61" s="9"/>
      <c r="FW61" s="9"/>
      <c r="FX61" s="9"/>
      <c r="FY61" s="9"/>
      <c r="FZ61" s="9"/>
      <c r="GA61" s="9"/>
      <c r="GB61" s="9"/>
      <c r="GC61" s="9"/>
      <c r="GD61" s="9"/>
      <c r="GE61" s="9"/>
      <c r="GF61" s="9"/>
      <c r="GG61" s="9"/>
      <c r="GH61" s="9"/>
      <c r="GI61" s="9"/>
      <c r="GJ61" s="9"/>
      <c r="GK61" s="9"/>
      <c r="GL61" s="9"/>
      <c r="GM61" s="9"/>
      <c r="GN61" s="9"/>
      <c r="GO61" s="9"/>
      <c r="GP61" s="9"/>
      <c r="GQ61" s="9"/>
      <c r="GR61" s="9"/>
      <c r="GS61" s="9"/>
      <c r="GT61" s="9"/>
      <c r="GU61" s="9"/>
      <c r="GV61" s="9"/>
      <c r="GW61" s="9"/>
    </row>
    <row r="62" spans="1:225" s="8" customFormat="1" x14ac:dyDescent="0.25">
      <c r="A62" s="3"/>
      <c r="B62" s="27"/>
      <c r="C62" s="28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9"/>
      <c r="CN62" s="9"/>
      <c r="CO62" s="9"/>
      <c r="CP62" s="9"/>
      <c r="CQ62" s="9"/>
      <c r="CR62" s="9"/>
      <c r="CS62" s="9"/>
      <c r="CT62" s="9"/>
      <c r="CU62" s="9"/>
      <c r="CV62" s="9"/>
      <c r="CW62" s="9"/>
      <c r="CX62" s="9"/>
      <c r="CY62" s="9"/>
      <c r="CZ62" s="9"/>
      <c r="DA62" s="9"/>
      <c r="DB62" s="9"/>
      <c r="DC62" s="9"/>
      <c r="DD62" s="9"/>
      <c r="DE62" s="9"/>
      <c r="DF62" s="9"/>
      <c r="DG62" s="9"/>
      <c r="DH62" s="9"/>
      <c r="DI62" s="9"/>
      <c r="DJ62" s="9"/>
      <c r="DK62" s="9"/>
      <c r="DL62" s="9"/>
      <c r="DM62" s="9"/>
      <c r="DN62" s="9"/>
      <c r="DO62" s="9"/>
      <c r="DP62" s="9"/>
      <c r="DQ62" s="9"/>
      <c r="DR62" s="9"/>
      <c r="DS62" s="9"/>
      <c r="DT62" s="9"/>
      <c r="DU62" s="9"/>
      <c r="DV62" s="9"/>
      <c r="DW62" s="9"/>
      <c r="DX62" s="9"/>
      <c r="DY62" s="9"/>
      <c r="DZ62" s="9"/>
      <c r="EA62" s="9"/>
      <c r="EB62" s="9"/>
      <c r="EC62" s="9"/>
      <c r="ED62" s="9"/>
      <c r="EE62" s="9"/>
      <c r="EF62" s="9"/>
      <c r="EG62" s="9"/>
      <c r="EH62" s="9"/>
      <c r="EI62" s="9"/>
      <c r="EJ62" s="9"/>
      <c r="EK62" s="9"/>
      <c r="EL62" s="9"/>
      <c r="EM62" s="9"/>
      <c r="EN62" s="9"/>
      <c r="EO62" s="9"/>
      <c r="EP62" s="9"/>
      <c r="EQ62" s="9"/>
      <c r="ER62" s="9"/>
      <c r="ES62" s="9"/>
      <c r="ET62" s="9"/>
      <c r="EU62" s="9"/>
      <c r="EV62" s="9"/>
      <c r="EW62" s="9"/>
      <c r="EX62" s="9"/>
      <c r="EY62" s="9"/>
      <c r="EZ62" s="9"/>
      <c r="FA62" s="9"/>
      <c r="FB62" s="9"/>
      <c r="FC62" s="9"/>
      <c r="FD62" s="9"/>
      <c r="FE62" s="9"/>
      <c r="FF62" s="9"/>
      <c r="FG62" s="9"/>
      <c r="FH62" s="9"/>
      <c r="FI62" s="9"/>
      <c r="FJ62" s="9"/>
      <c r="FK62" s="9"/>
      <c r="FL62" s="9"/>
      <c r="FM62" s="9"/>
      <c r="FN62" s="9"/>
      <c r="FO62" s="9"/>
      <c r="FP62" s="9"/>
      <c r="FQ62" s="9"/>
      <c r="FR62" s="9"/>
      <c r="FS62" s="9"/>
      <c r="FT62" s="9"/>
      <c r="FU62" s="9"/>
      <c r="FV62" s="9"/>
      <c r="FW62" s="9"/>
      <c r="FX62" s="9"/>
      <c r="FY62" s="9"/>
      <c r="FZ62" s="9"/>
      <c r="GA62" s="9"/>
      <c r="GB62" s="9"/>
      <c r="GC62" s="9"/>
      <c r="GD62" s="9"/>
      <c r="GE62" s="9"/>
      <c r="GF62" s="9"/>
      <c r="GG62" s="9"/>
      <c r="GH62" s="9"/>
      <c r="GI62" s="9"/>
      <c r="GJ62" s="9"/>
      <c r="GK62" s="9"/>
      <c r="GL62" s="9"/>
      <c r="GM62" s="9"/>
      <c r="GN62" s="9"/>
      <c r="GO62" s="9"/>
      <c r="GP62" s="9"/>
      <c r="GQ62" s="9"/>
      <c r="GR62" s="9"/>
      <c r="GS62" s="9"/>
      <c r="GT62" s="9"/>
      <c r="GU62" s="9"/>
      <c r="GV62" s="9"/>
      <c r="GW62" s="9"/>
    </row>
    <row r="63" spans="1:225" s="8" customFormat="1" x14ac:dyDescent="0.25">
      <c r="A63" s="3"/>
      <c r="B63" s="27"/>
      <c r="C63" s="28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9"/>
      <c r="CN63" s="9"/>
      <c r="CO63" s="9"/>
      <c r="CP63" s="9"/>
      <c r="CQ63" s="9"/>
      <c r="CR63" s="9"/>
      <c r="CS63" s="9"/>
      <c r="CT63" s="9"/>
      <c r="CU63" s="9"/>
      <c r="CV63" s="9"/>
      <c r="CW63" s="9"/>
      <c r="CX63" s="9"/>
      <c r="CY63" s="9"/>
      <c r="CZ63" s="9"/>
      <c r="DA63" s="9"/>
      <c r="DB63" s="9"/>
      <c r="DC63" s="9"/>
      <c r="DD63" s="9"/>
      <c r="DE63" s="9"/>
      <c r="DF63" s="9"/>
      <c r="DG63" s="9"/>
      <c r="DH63" s="9"/>
      <c r="DI63" s="9"/>
      <c r="DJ63" s="9"/>
      <c r="DK63" s="9"/>
      <c r="DL63" s="9"/>
      <c r="DM63" s="9"/>
      <c r="DN63" s="9"/>
      <c r="DO63" s="9"/>
      <c r="DP63" s="9"/>
      <c r="DQ63" s="9"/>
      <c r="DR63" s="9"/>
      <c r="DS63" s="9"/>
      <c r="DT63" s="9"/>
      <c r="DU63" s="9"/>
      <c r="DV63" s="9"/>
      <c r="DW63" s="9"/>
      <c r="DX63" s="9"/>
      <c r="DY63" s="9"/>
      <c r="DZ63" s="9"/>
      <c r="EA63" s="9"/>
      <c r="EB63" s="9"/>
      <c r="EC63" s="9"/>
      <c r="ED63" s="9"/>
      <c r="EE63" s="9"/>
      <c r="EF63" s="9"/>
      <c r="EG63" s="9"/>
      <c r="EH63" s="9"/>
      <c r="EI63" s="9"/>
      <c r="EJ63" s="9"/>
      <c r="EK63" s="9"/>
      <c r="EL63" s="9"/>
      <c r="EM63" s="9"/>
      <c r="EN63" s="9"/>
      <c r="EO63" s="9"/>
      <c r="EP63" s="9"/>
      <c r="EQ63" s="9"/>
      <c r="ER63" s="9"/>
      <c r="ES63" s="9"/>
      <c r="ET63" s="9"/>
      <c r="EU63" s="9"/>
      <c r="EV63" s="9"/>
      <c r="EW63" s="9"/>
      <c r="EX63" s="9"/>
      <c r="EY63" s="9"/>
      <c r="EZ63" s="9"/>
      <c r="FA63" s="9"/>
      <c r="FB63" s="9"/>
      <c r="FC63" s="9"/>
      <c r="FD63" s="9"/>
      <c r="FE63" s="9"/>
      <c r="FF63" s="9"/>
      <c r="FG63" s="9"/>
      <c r="FH63" s="9"/>
      <c r="FI63" s="9"/>
      <c r="FJ63" s="9"/>
      <c r="FK63" s="9"/>
      <c r="FL63" s="9"/>
      <c r="FM63" s="9"/>
      <c r="FN63" s="9"/>
      <c r="FO63" s="9"/>
      <c r="FP63" s="9"/>
      <c r="FQ63" s="9"/>
      <c r="FR63" s="9"/>
      <c r="FS63" s="9"/>
      <c r="FT63" s="9"/>
      <c r="FU63" s="9"/>
      <c r="FV63" s="9"/>
      <c r="FW63" s="9"/>
      <c r="FX63" s="9"/>
      <c r="FY63" s="9"/>
      <c r="FZ63" s="9"/>
      <c r="GA63" s="9"/>
      <c r="GB63" s="9"/>
      <c r="GC63" s="9"/>
      <c r="GD63" s="9"/>
      <c r="GE63" s="9"/>
      <c r="GF63" s="9"/>
      <c r="GG63" s="9"/>
      <c r="GH63" s="9"/>
      <c r="GI63" s="9"/>
      <c r="GJ63" s="9"/>
      <c r="GK63" s="9"/>
      <c r="GL63" s="9"/>
      <c r="GM63" s="9"/>
      <c r="GN63" s="9"/>
      <c r="GO63" s="9"/>
      <c r="GP63" s="9"/>
      <c r="GQ63" s="9"/>
      <c r="GR63" s="9"/>
      <c r="GS63" s="9"/>
      <c r="GT63" s="9"/>
      <c r="GU63" s="9"/>
      <c r="GV63" s="9"/>
      <c r="GW63" s="9"/>
    </row>
    <row r="64" spans="1:225" s="8" customFormat="1" x14ac:dyDescent="0.25">
      <c r="A64" s="3"/>
      <c r="B64" s="27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9"/>
      <c r="BP64" s="9"/>
      <c r="BQ64" s="9"/>
      <c r="BR64" s="9"/>
      <c r="BS64" s="9"/>
      <c r="BT64" s="9"/>
      <c r="BU64" s="9"/>
      <c r="BV64" s="9"/>
      <c r="BW64" s="9"/>
      <c r="BX64" s="9"/>
      <c r="BY64" s="9"/>
      <c r="BZ64" s="9"/>
      <c r="CA64" s="9"/>
      <c r="CB64" s="9"/>
      <c r="CC64" s="9"/>
      <c r="CD64" s="9"/>
      <c r="CE64" s="9"/>
      <c r="CF64" s="9"/>
      <c r="CG64" s="9"/>
      <c r="CH64" s="9"/>
      <c r="CI64" s="9"/>
      <c r="CJ64" s="9"/>
      <c r="CK64" s="9"/>
      <c r="CL64" s="9"/>
      <c r="CM64" s="9"/>
      <c r="CN64" s="9"/>
      <c r="CO64" s="9"/>
      <c r="CP64" s="9"/>
      <c r="CQ64" s="9"/>
      <c r="CR64" s="9"/>
      <c r="CS64" s="9"/>
      <c r="CT64" s="9"/>
      <c r="CU64" s="9"/>
      <c r="CV64" s="9"/>
      <c r="CW64" s="9"/>
      <c r="CX64" s="9"/>
      <c r="CY64" s="9"/>
      <c r="CZ64" s="9"/>
      <c r="DA64" s="9"/>
      <c r="DB64" s="9"/>
      <c r="DC64" s="9"/>
      <c r="DD64" s="9"/>
      <c r="DE64" s="9"/>
      <c r="DF64" s="9"/>
      <c r="DG64" s="9"/>
      <c r="DH64" s="9"/>
      <c r="DI64" s="9"/>
      <c r="DJ64" s="9"/>
      <c r="DK64" s="9"/>
      <c r="DL64" s="9"/>
      <c r="DM64" s="9"/>
      <c r="DN64" s="9"/>
      <c r="DO64" s="9"/>
      <c r="DP64" s="9"/>
      <c r="DQ64" s="9"/>
      <c r="DR64" s="9"/>
      <c r="DS64" s="9"/>
      <c r="DT64" s="9"/>
      <c r="DU64" s="9"/>
      <c r="DV64" s="9"/>
      <c r="DW64" s="9"/>
      <c r="DX64" s="9"/>
      <c r="DY64" s="9"/>
      <c r="DZ64" s="9"/>
      <c r="EA64" s="9"/>
      <c r="EB64" s="9"/>
      <c r="EC64" s="9"/>
      <c r="ED64" s="9"/>
      <c r="EE64" s="9"/>
      <c r="EF64" s="9"/>
      <c r="EG64" s="9"/>
      <c r="EH64" s="9"/>
      <c r="EI64" s="9"/>
      <c r="EJ64" s="9"/>
      <c r="EK64" s="9"/>
      <c r="EL64" s="9"/>
      <c r="EM64" s="9"/>
      <c r="EN64" s="9"/>
      <c r="EO64" s="9"/>
      <c r="EP64" s="9"/>
      <c r="EQ64" s="9"/>
      <c r="ER64" s="9"/>
      <c r="ES64" s="9"/>
      <c r="ET64" s="9"/>
      <c r="EU64" s="9"/>
      <c r="EV64" s="9"/>
      <c r="EW64" s="9"/>
      <c r="EX64" s="9"/>
      <c r="EY64" s="9"/>
      <c r="EZ64" s="9"/>
      <c r="FA64" s="9"/>
      <c r="FB64" s="9"/>
      <c r="FC64" s="9"/>
      <c r="FD64" s="9"/>
      <c r="FE64" s="9"/>
      <c r="FF64" s="9"/>
      <c r="FG64" s="9"/>
      <c r="FH64" s="9"/>
      <c r="FI64" s="9"/>
      <c r="FJ64" s="9"/>
      <c r="FK64" s="9"/>
      <c r="FL64" s="9"/>
      <c r="FM64" s="9"/>
      <c r="FN64" s="9"/>
      <c r="FO64" s="9"/>
      <c r="FP64" s="9"/>
      <c r="FQ64" s="9"/>
      <c r="FR64" s="9"/>
      <c r="FS64" s="9"/>
      <c r="FT64" s="9"/>
      <c r="FU64" s="9"/>
      <c r="FV64" s="9"/>
      <c r="FW64" s="9"/>
      <c r="FX64" s="9"/>
      <c r="FY64" s="9"/>
      <c r="FZ64" s="9"/>
      <c r="GA64" s="9"/>
      <c r="GB64" s="9"/>
      <c r="GC64" s="9"/>
      <c r="GD64" s="9"/>
      <c r="GE64" s="9"/>
      <c r="GF64" s="9"/>
      <c r="GG64" s="9"/>
      <c r="GH64" s="9"/>
      <c r="GI64" s="9"/>
      <c r="GJ64" s="9"/>
      <c r="GK64" s="9"/>
      <c r="GL64" s="9"/>
      <c r="GM64" s="9"/>
      <c r="GN64" s="9"/>
      <c r="GO64" s="9"/>
      <c r="GP64" s="9"/>
      <c r="GQ64" s="9"/>
      <c r="GR64" s="9"/>
      <c r="GS64" s="9"/>
      <c r="GT64" s="9"/>
      <c r="GU64" s="9"/>
      <c r="GV64" s="9"/>
      <c r="GW64" s="9"/>
    </row>
    <row r="65" spans="1:205" s="8" customFormat="1" x14ac:dyDescent="0.25">
      <c r="A65" s="3"/>
      <c r="B65" s="27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  <c r="CS65" s="9"/>
      <c r="CT65" s="9"/>
      <c r="CU65" s="9"/>
      <c r="CV65" s="9"/>
      <c r="CW65" s="9"/>
      <c r="CX65" s="9"/>
      <c r="CY65" s="9"/>
      <c r="CZ65" s="9"/>
      <c r="DA65" s="9"/>
      <c r="DB65" s="9"/>
      <c r="DC65" s="9"/>
      <c r="DD65" s="9"/>
      <c r="DE65" s="9"/>
      <c r="DF65" s="9"/>
      <c r="DG65" s="9"/>
      <c r="DH65" s="9"/>
      <c r="DI65" s="9"/>
      <c r="DJ65" s="9"/>
      <c r="DK65" s="9"/>
      <c r="DL65" s="9"/>
      <c r="DM65" s="9"/>
      <c r="DN65" s="9"/>
      <c r="DO65" s="9"/>
      <c r="DP65" s="9"/>
      <c r="DQ65" s="9"/>
      <c r="DR65" s="9"/>
      <c r="DS65" s="9"/>
      <c r="DT65" s="9"/>
      <c r="DU65" s="9"/>
      <c r="DV65" s="9"/>
      <c r="DW65" s="9"/>
      <c r="DX65" s="9"/>
      <c r="DY65" s="9"/>
      <c r="DZ65" s="9"/>
      <c r="EA65" s="9"/>
      <c r="EB65" s="9"/>
      <c r="EC65" s="9"/>
      <c r="ED65" s="9"/>
      <c r="EE65" s="9"/>
      <c r="EF65" s="9"/>
      <c r="EG65" s="9"/>
      <c r="EH65" s="9"/>
      <c r="EI65" s="9"/>
      <c r="EJ65" s="9"/>
      <c r="EK65" s="9"/>
      <c r="EL65" s="9"/>
      <c r="EM65" s="9"/>
      <c r="EN65" s="9"/>
      <c r="EO65" s="9"/>
      <c r="EP65" s="9"/>
      <c r="EQ65" s="9"/>
      <c r="ER65" s="9"/>
      <c r="ES65" s="9"/>
      <c r="ET65" s="9"/>
      <c r="EU65" s="9"/>
      <c r="EV65" s="9"/>
      <c r="EW65" s="9"/>
      <c r="EX65" s="9"/>
      <c r="EY65" s="9"/>
      <c r="EZ65" s="9"/>
      <c r="FA65" s="9"/>
      <c r="FB65" s="9"/>
      <c r="FC65" s="9"/>
      <c r="FD65" s="9"/>
      <c r="FE65" s="9"/>
      <c r="FF65" s="9"/>
      <c r="FG65" s="9"/>
      <c r="FH65" s="9"/>
      <c r="FI65" s="9"/>
      <c r="FJ65" s="9"/>
      <c r="FK65" s="9"/>
      <c r="FL65" s="9"/>
      <c r="FM65" s="9"/>
      <c r="FN65" s="9"/>
      <c r="FO65" s="9"/>
      <c r="FP65" s="9"/>
      <c r="FQ65" s="9"/>
      <c r="FR65" s="9"/>
      <c r="FS65" s="9"/>
      <c r="FT65" s="9"/>
      <c r="FU65" s="9"/>
      <c r="FV65" s="9"/>
      <c r="FW65" s="9"/>
      <c r="FX65" s="9"/>
      <c r="FY65" s="9"/>
      <c r="FZ65" s="9"/>
      <c r="GA65" s="9"/>
      <c r="GB65" s="9"/>
      <c r="GC65" s="9"/>
      <c r="GD65" s="9"/>
      <c r="GE65" s="9"/>
      <c r="GF65" s="9"/>
      <c r="GG65" s="9"/>
      <c r="GH65" s="9"/>
      <c r="GI65" s="9"/>
      <c r="GJ65" s="9"/>
      <c r="GK65" s="9"/>
      <c r="GL65" s="9"/>
      <c r="GM65" s="9"/>
      <c r="GN65" s="9"/>
      <c r="GO65" s="9"/>
      <c r="GP65" s="9"/>
      <c r="GQ65" s="9"/>
      <c r="GR65" s="9"/>
      <c r="GS65" s="9"/>
      <c r="GT65" s="9"/>
      <c r="GU65" s="9"/>
      <c r="GV65" s="9"/>
      <c r="GW65" s="9"/>
    </row>
    <row r="66" spans="1:205" s="8" customFormat="1" x14ac:dyDescent="0.25">
      <c r="A66" s="3"/>
      <c r="B66" s="27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9"/>
      <c r="CN66" s="9"/>
      <c r="CO66" s="9"/>
      <c r="CP66" s="9"/>
      <c r="CQ66" s="9"/>
      <c r="CR66" s="9"/>
      <c r="CS66" s="9"/>
      <c r="CT66" s="9"/>
      <c r="CU66" s="9"/>
      <c r="CV66" s="9"/>
      <c r="CW66" s="9"/>
      <c r="CX66" s="9"/>
      <c r="CY66" s="9"/>
      <c r="CZ66" s="9"/>
      <c r="DA66" s="9"/>
      <c r="DB66" s="9"/>
      <c r="DC66" s="9"/>
      <c r="DD66" s="9"/>
      <c r="DE66" s="9"/>
      <c r="DF66" s="9"/>
      <c r="DG66" s="9"/>
      <c r="DH66" s="9"/>
      <c r="DI66" s="9"/>
      <c r="DJ66" s="9"/>
      <c r="DK66" s="9"/>
      <c r="DL66" s="9"/>
      <c r="DM66" s="9"/>
      <c r="DN66" s="9"/>
      <c r="DO66" s="9"/>
      <c r="DP66" s="9"/>
      <c r="DQ66" s="9"/>
      <c r="DR66" s="9"/>
      <c r="DS66" s="9"/>
      <c r="DT66" s="9"/>
      <c r="DU66" s="9"/>
      <c r="DV66" s="9"/>
      <c r="DW66" s="9"/>
      <c r="DX66" s="9"/>
      <c r="DY66" s="9"/>
      <c r="DZ66" s="9"/>
      <c r="EA66" s="9"/>
      <c r="EB66" s="9"/>
      <c r="EC66" s="9"/>
      <c r="ED66" s="9"/>
      <c r="EE66" s="9"/>
      <c r="EF66" s="9"/>
      <c r="EG66" s="9"/>
      <c r="EH66" s="9"/>
      <c r="EI66" s="9"/>
      <c r="EJ66" s="9"/>
      <c r="EK66" s="9"/>
      <c r="EL66" s="9"/>
      <c r="EM66" s="9"/>
      <c r="EN66" s="9"/>
      <c r="EO66" s="9"/>
      <c r="EP66" s="9"/>
      <c r="EQ66" s="9"/>
      <c r="ER66" s="9"/>
      <c r="ES66" s="9"/>
      <c r="ET66" s="9"/>
      <c r="EU66" s="9"/>
      <c r="EV66" s="9"/>
      <c r="EW66" s="9"/>
      <c r="EX66" s="9"/>
      <c r="EY66" s="9"/>
      <c r="EZ66" s="9"/>
      <c r="FA66" s="9"/>
      <c r="FB66" s="9"/>
      <c r="FC66" s="9"/>
      <c r="FD66" s="9"/>
      <c r="FE66" s="9"/>
      <c r="FF66" s="9"/>
      <c r="FG66" s="9"/>
      <c r="FH66" s="9"/>
      <c r="FI66" s="9"/>
      <c r="FJ66" s="9"/>
      <c r="FK66" s="9"/>
      <c r="FL66" s="9"/>
      <c r="FM66" s="9"/>
      <c r="FN66" s="9"/>
      <c r="FO66" s="9"/>
      <c r="FP66" s="9"/>
      <c r="FQ66" s="9"/>
      <c r="FR66" s="9"/>
      <c r="FS66" s="9"/>
      <c r="FT66" s="9"/>
      <c r="FU66" s="9"/>
      <c r="FV66" s="9"/>
      <c r="FW66" s="9"/>
      <c r="FX66" s="9"/>
      <c r="FY66" s="9"/>
      <c r="FZ66" s="9"/>
      <c r="GA66" s="9"/>
      <c r="GB66" s="9"/>
      <c r="GC66" s="9"/>
      <c r="GD66" s="9"/>
      <c r="GE66" s="9"/>
      <c r="GF66" s="9"/>
      <c r="GG66" s="9"/>
      <c r="GH66" s="9"/>
      <c r="GI66" s="9"/>
      <c r="GJ66" s="9"/>
      <c r="GK66" s="9"/>
      <c r="GL66" s="9"/>
      <c r="GM66" s="9"/>
      <c r="GN66" s="9"/>
      <c r="GO66" s="9"/>
      <c r="GP66" s="9"/>
      <c r="GQ66" s="9"/>
      <c r="GR66" s="9"/>
      <c r="GS66" s="9"/>
      <c r="GT66" s="9"/>
      <c r="GU66" s="9"/>
      <c r="GV66" s="9"/>
      <c r="GW66" s="9"/>
    </row>
    <row r="67" spans="1:205" s="8" customFormat="1" x14ac:dyDescent="0.25">
      <c r="A67" s="3"/>
      <c r="B67" s="27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  <c r="CS67" s="9"/>
      <c r="CT67" s="9"/>
      <c r="CU67" s="9"/>
      <c r="CV67" s="9"/>
      <c r="CW67" s="9"/>
      <c r="CX67" s="9"/>
      <c r="CY67" s="9"/>
      <c r="CZ67" s="9"/>
      <c r="DA67" s="9"/>
      <c r="DB67" s="9"/>
      <c r="DC67" s="9"/>
      <c r="DD67" s="9"/>
      <c r="DE67" s="9"/>
      <c r="DF67" s="9"/>
      <c r="DG67" s="9"/>
      <c r="DH67" s="9"/>
      <c r="DI67" s="9"/>
      <c r="DJ67" s="9"/>
      <c r="DK67" s="9"/>
      <c r="DL67" s="9"/>
      <c r="DM67" s="9"/>
      <c r="DN67" s="9"/>
      <c r="DO67" s="9"/>
      <c r="DP67" s="9"/>
      <c r="DQ67" s="9"/>
      <c r="DR67" s="9"/>
      <c r="DS67" s="9"/>
      <c r="DT67" s="9"/>
      <c r="DU67" s="9"/>
      <c r="DV67" s="9"/>
      <c r="DW67" s="9"/>
      <c r="DX67" s="9"/>
      <c r="DY67" s="9"/>
      <c r="DZ67" s="9"/>
      <c r="EA67" s="9"/>
      <c r="EB67" s="9"/>
      <c r="EC67" s="9"/>
      <c r="ED67" s="9"/>
      <c r="EE67" s="9"/>
      <c r="EF67" s="9"/>
      <c r="EG67" s="9"/>
      <c r="EH67" s="9"/>
      <c r="EI67" s="9"/>
      <c r="EJ67" s="9"/>
      <c r="EK67" s="9"/>
      <c r="EL67" s="9"/>
      <c r="EM67" s="9"/>
      <c r="EN67" s="9"/>
      <c r="EO67" s="9"/>
      <c r="EP67" s="9"/>
      <c r="EQ67" s="9"/>
      <c r="ER67" s="9"/>
      <c r="ES67" s="9"/>
      <c r="ET67" s="9"/>
      <c r="EU67" s="9"/>
      <c r="EV67" s="9"/>
      <c r="EW67" s="9"/>
      <c r="EX67" s="9"/>
      <c r="EY67" s="9"/>
      <c r="EZ67" s="9"/>
      <c r="FA67" s="9"/>
      <c r="FB67" s="9"/>
      <c r="FC67" s="9"/>
      <c r="FD67" s="9"/>
      <c r="FE67" s="9"/>
      <c r="FF67" s="9"/>
      <c r="FG67" s="9"/>
      <c r="FH67" s="9"/>
      <c r="FI67" s="9"/>
      <c r="FJ67" s="9"/>
      <c r="FK67" s="9"/>
      <c r="FL67" s="9"/>
      <c r="FM67" s="9"/>
      <c r="FN67" s="9"/>
      <c r="FO67" s="9"/>
      <c r="FP67" s="9"/>
      <c r="FQ67" s="9"/>
      <c r="FR67" s="9"/>
      <c r="FS67" s="9"/>
      <c r="FT67" s="9"/>
      <c r="FU67" s="9"/>
      <c r="FV67" s="9"/>
      <c r="FW67" s="9"/>
      <c r="FX67" s="9"/>
      <c r="FY67" s="9"/>
      <c r="FZ67" s="9"/>
      <c r="GA67" s="9"/>
      <c r="GB67" s="9"/>
      <c r="GC67" s="9"/>
      <c r="GD67" s="9"/>
      <c r="GE67" s="9"/>
      <c r="GF67" s="9"/>
      <c r="GG67" s="9"/>
      <c r="GH67" s="9"/>
      <c r="GI67" s="9"/>
      <c r="GJ67" s="9"/>
      <c r="GK67" s="9"/>
      <c r="GL67" s="9"/>
      <c r="GM67" s="9"/>
      <c r="GN67" s="9"/>
      <c r="GO67" s="9"/>
      <c r="GP67" s="9"/>
      <c r="GQ67" s="9"/>
      <c r="GR67" s="9"/>
      <c r="GS67" s="9"/>
      <c r="GT67" s="9"/>
      <c r="GU67" s="9"/>
      <c r="GV67" s="9"/>
      <c r="GW67" s="9"/>
    </row>
    <row r="68" spans="1:205" s="8" customFormat="1" x14ac:dyDescent="0.25">
      <c r="A68" s="3"/>
      <c r="B68" s="27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  <c r="CS68" s="9"/>
      <c r="CT68" s="9"/>
      <c r="CU68" s="9"/>
      <c r="CV68" s="9"/>
      <c r="CW68" s="9"/>
      <c r="CX68" s="9"/>
      <c r="CY68" s="9"/>
      <c r="CZ68" s="9"/>
      <c r="DA68" s="9"/>
      <c r="DB68" s="9"/>
      <c r="DC68" s="9"/>
      <c r="DD68" s="9"/>
      <c r="DE68" s="9"/>
      <c r="DF68" s="9"/>
      <c r="DG68" s="9"/>
      <c r="DH68" s="9"/>
      <c r="DI68" s="9"/>
      <c r="DJ68" s="9"/>
      <c r="DK68" s="9"/>
      <c r="DL68" s="9"/>
      <c r="DM68" s="9"/>
      <c r="DN68" s="9"/>
      <c r="DO68" s="9"/>
      <c r="DP68" s="9"/>
      <c r="DQ68" s="9"/>
      <c r="DR68" s="9"/>
      <c r="DS68" s="9"/>
      <c r="DT68" s="9"/>
      <c r="DU68" s="9"/>
      <c r="DV68" s="9"/>
      <c r="DW68" s="9"/>
      <c r="DX68" s="9"/>
      <c r="DY68" s="9"/>
      <c r="DZ68" s="9"/>
      <c r="EA68" s="9"/>
      <c r="EB68" s="9"/>
      <c r="EC68" s="9"/>
      <c r="ED68" s="9"/>
      <c r="EE68" s="9"/>
      <c r="EF68" s="9"/>
      <c r="EG68" s="9"/>
      <c r="EH68" s="9"/>
      <c r="EI68" s="9"/>
      <c r="EJ68" s="9"/>
      <c r="EK68" s="9"/>
      <c r="EL68" s="9"/>
      <c r="EM68" s="9"/>
      <c r="EN68" s="9"/>
      <c r="EO68" s="9"/>
      <c r="EP68" s="9"/>
      <c r="EQ68" s="9"/>
      <c r="ER68" s="9"/>
      <c r="ES68" s="9"/>
      <c r="ET68" s="9"/>
      <c r="EU68" s="9"/>
      <c r="EV68" s="9"/>
      <c r="EW68" s="9"/>
      <c r="EX68" s="9"/>
      <c r="EY68" s="9"/>
      <c r="EZ68" s="9"/>
      <c r="FA68" s="9"/>
      <c r="FB68" s="9"/>
      <c r="FC68" s="9"/>
      <c r="FD68" s="9"/>
      <c r="FE68" s="9"/>
      <c r="FF68" s="9"/>
      <c r="FG68" s="9"/>
      <c r="FH68" s="9"/>
      <c r="FI68" s="9"/>
      <c r="FJ68" s="9"/>
      <c r="FK68" s="9"/>
      <c r="FL68" s="9"/>
      <c r="FM68" s="9"/>
      <c r="FN68" s="9"/>
      <c r="FO68" s="9"/>
      <c r="FP68" s="9"/>
      <c r="FQ68" s="9"/>
      <c r="FR68" s="9"/>
      <c r="FS68" s="9"/>
      <c r="FT68" s="9"/>
      <c r="FU68" s="9"/>
      <c r="FV68" s="9"/>
      <c r="FW68" s="9"/>
      <c r="FX68" s="9"/>
      <c r="FY68" s="9"/>
      <c r="FZ68" s="9"/>
      <c r="GA68" s="9"/>
      <c r="GB68" s="9"/>
      <c r="GC68" s="9"/>
      <c r="GD68" s="9"/>
      <c r="GE68" s="9"/>
      <c r="GF68" s="9"/>
      <c r="GG68" s="9"/>
      <c r="GH68" s="9"/>
      <c r="GI68" s="9"/>
      <c r="GJ68" s="9"/>
      <c r="GK68" s="9"/>
      <c r="GL68" s="9"/>
      <c r="GM68" s="9"/>
      <c r="GN68" s="9"/>
      <c r="GO68" s="9"/>
      <c r="GP68" s="9"/>
      <c r="GQ68" s="9"/>
      <c r="GR68" s="9"/>
      <c r="GS68" s="9"/>
      <c r="GT68" s="9"/>
      <c r="GU68" s="9"/>
      <c r="GV68" s="9"/>
      <c r="GW68" s="9"/>
    </row>
    <row r="69" spans="1:205" s="8" customFormat="1" x14ac:dyDescent="0.25">
      <c r="A69" s="3"/>
      <c r="B69" s="27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9"/>
      <c r="BP69" s="9"/>
      <c r="BQ69" s="9"/>
      <c r="BR69" s="9"/>
      <c r="BS69" s="9"/>
      <c r="BT69" s="9"/>
      <c r="BU69" s="9"/>
      <c r="BV69" s="9"/>
      <c r="BW69" s="9"/>
      <c r="BX69" s="9"/>
      <c r="BY69" s="9"/>
      <c r="BZ69" s="9"/>
      <c r="CA69" s="9"/>
      <c r="CB69" s="9"/>
      <c r="CC69" s="9"/>
      <c r="CD69" s="9"/>
      <c r="CE69" s="9"/>
      <c r="CF69" s="9"/>
      <c r="CG69" s="9"/>
      <c r="CH69" s="9"/>
      <c r="CI69" s="9"/>
      <c r="CJ69" s="9"/>
      <c r="CK69" s="9"/>
      <c r="CL69" s="9"/>
      <c r="CM69" s="9"/>
      <c r="CN69" s="9"/>
      <c r="CO69" s="9"/>
      <c r="CP69" s="9"/>
      <c r="CQ69" s="9"/>
      <c r="CR69" s="9"/>
      <c r="CS69" s="9"/>
      <c r="CT69" s="9"/>
      <c r="CU69" s="9"/>
      <c r="CV69" s="9"/>
      <c r="CW69" s="9"/>
      <c r="CX69" s="9"/>
      <c r="CY69" s="9"/>
      <c r="CZ69" s="9"/>
      <c r="DA69" s="9"/>
      <c r="DB69" s="9"/>
      <c r="DC69" s="9"/>
      <c r="DD69" s="9"/>
      <c r="DE69" s="9"/>
      <c r="DF69" s="9"/>
      <c r="DG69" s="9"/>
      <c r="DH69" s="9"/>
      <c r="DI69" s="9"/>
      <c r="DJ69" s="9"/>
      <c r="DK69" s="9"/>
      <c r="DL69" s="9"/>
      <c r="DM69" s="9"/>
      <c r="DN69" s="9"/>
      <c r="DO69" s="9"/>
      <c r="DP69" s="9"/>
      <c r="DQ69" s="9"/>
      <c r="DR69" s="9"/>
      <c r="DS69" s="9"/>
      <c r="DT69" s="9"/>
      <c r="DU69" s="9"/>
      <c r="DV69" s="9"/>
      <c r="DW69" s="9"/>
      <c r="DX69" s="9"/>
      <c r="DY69" s="9"/>
      <c r="DZ69" s="9"/>
      <c r="EA69" s="9"/>
      <c r="EB69" s="9"/>
      <c r="EC69" s="9"/>
      <c r="ED69" s="9"/>
      <c r="EE69" s="9"/>
      <c r="EF69" s="9"/>
      <c r="EG69" s="9"/>
      <c r="EH69" s="9"/>
      <c r="EI69" s="9"/>
      <c r="EJ69" s="9"/>
      <c r="EK69" s="9"/>
      <c r="EL69" s="9"/>
      <c r="EM69" s="9"/>
      <c r="EN69" s="9"/>
      <c r="EO69" s="9"/>
      <c r="EP69" s="9"/>
      <c r="EQ69" s="9"/>
      <c r="ER69" s="9"/>
      <c r="ES69" s="9"/>
      <c r="ET69" s="9"/>
      <c r="EU69" s="9"/>
      <c r="EV69" s="9"/>
      <c r="EW69" s="9"/>
      <c r="EX69" s="9"/>
      <c r="EY69" s="9"/>
      <c r="EZ69" s="9"/>
      <c r="FA69" s="9"/>
      <c r="FB69" s="9"/>
      <c r="FC69" s="9"/>
      <c r="FD69" s="9"/>
      <c r="FE69" s="9"/>
      <c r="FF69" s="9"/>
      <c r="FG69" s="9"/>
      <c r="FH69" s="9"/>
      <c r="FI69" s="9"/>
      <c r="FJ69" s="9"/>
      <c r="FK69" s="9"/>
      <c r="FL69" s="9"/>
      <c r="FM69" s="9"/>
      <c r="FN69" s="9"/>
      <c r="FO69" s="9"/>
      <c r="FP69" s="9"/>
      <c r="FQ69" s="9"/>
      <c r="FR69" s="9"/>
      <c r="FS69" s="9"/>
      <c r="FT69" s="9"/>
      <c r="FU69" s="9"/>
      <c r="FV69" s="9"/>
      <c r="FW69" s="9"/>
      <c r="FX69" s="9"/>
      <c r="FY69" s="9"/>
      <c r="FZ69" s="9"/>
      <c r="GA69" s="9"/>
      <c r="GB69" s="9"/>
      <c r="GC69" s="9"/>
      <c r="GD69" s="9"/>
      <c r="GE69" s="9"/>
      <c r="GF69" s="9"/>
      <c r="GG69" s="9"/>
      <c r="GH69" s="9"/>
      <c r="GI69" s="9"/>
      <c r="GJ69" s="9"/>
      <c r="GK69" s="9"/>
      <c r="GL69" s="9"/>
      <c r="GM69" s="9"/>
      <c r="GN69" s="9"/>
      <c r="GO69" s="9"/>
      <c r="GP69" s="9"/>
      <c r="GQ69" s="9"/>
      <c r="GR69" s="9"/>
      <c r="GS69" s="9"/>
      <c r="GT69" s="9"/>
      <c r="GU69" s="9"/>
      <c r="GV69" s="9"/>
      <c r="GW69" s="9"/>
    </row>
  </sheetData>
  <mergeCells count="32">
    <mergeCell ref="B59:C59"/>
    <mergeCell ref="O5:Z5"/>
    <mergeCell ref="O6:Q6"/>
    <mergeCell ref="R6:T6"/>
    <mergeCell ref="U6:W6"/>
    <mergeCell ref="X6:Z6"/>
    <mergeCell ref="O7:O8"/>
    <mergeCell ref="P7:Q7"/>
    <mergeCell ref="R7:R8"/>
    <mergeCell ref="S7:T7"/>
    <mergeCell ref="F7:F8"/>
    <mergeCell ref="G7:H7"/>
    <mergeCell ref="I7:I8"/>
    <mergeCell ref="J7:K7"/>
    <mergeCell ref="L7:L8"/>
    <mergeCell ref="M7:N7"/>
    <mergeCell ref="A3:AB3"/>
    <mergeCell ref="U7:U8"/>
    <mergeCell ref="V7:W7"/>
    <mergeCell ref="X7:X8"/>
    <mergeCell ref="Y7:Z7"/>
    <mergeCell ref="AA5:AA8"/>
    <mergeCell ref="AB5:AB8"/>
    <mergeCell ref="A5:A8"/>
    <mergeCell ref="B5:B8"/>
    <mergeCell ref="C5:N5"/>
    <mergeCell ref="C6:E6"/>
    <mergeCell ref="F6:H6"/>
    <mergeCell ref="I6:K6"/>
    <mergeCell ref="L6:N6"/>
    <mergeCell ref="C7:C8"/>
    <mergeCell ref="D7:E7"/>
  </mergeCells>
  <pageMargins left="0.25" right="0.25" top="0.75" bottom="0.75" header="0.3" footer="0.3"/>
  <pageSetup paperSize="9" scale="31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</vt:i4>
      </vt:variant>
    </vt:vector>
  </HeadingPairs>
  <TitlesOfParts>
    <vt:vector size="12" baseType="lpstr">
      <vt:lpstr>план 20г </vt:lpstr>
      <vt:lpstr>план 20г развернутый</vt:lpstr>
      <vt:lpstr>отчет за 12 мес  2020</vt:lpstr>
      <vt:lpstr>отчет развернутый 2020 год </vt:lpstr>
      <vt:lpstr>'отчет за 12 мес  2020'!Заголовки_для_печати</vt:lpstr>
      <vt:lpstr>'отчет развернутый 2020 год '!Заголовки_для_печати</vt:lpstr>
      <vt:lpstr>'план 20г '!Заголовки_для_печати</vt:lpstr>
      <vt:lpstr>'план 20г развернутый'!Заголовки_для_печати</vt:lpstr>
      <vt:lpstr>'отчет за 12 мес  2020'!Область_печати</vt:lpstr>
      <vt:lpstr>'отчет развернутый 2020 год '!Область_печати</vt:lpstr>
      <vt:lpstr>'план 20г '!Область_печати</vt:lpstr>
      <vt:lpstr>'план 20г развернутый'!Область_печати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Сивина Юлия Михайловна</dc:creator>
  <cp:lastModifiedBy>Krivneva</cp:lastModifiedBy>
  <cp:lastPrinted>2021-02-01T07:35:06Z</cp:lastPrinted>
  <dcterms:created xsi:type="dcterms:W3CDTF">2019-02-11T08:10:38Z</dcterms:created>
  <dcterms:modified xsi:type="dcterms:W3CDTF">2021-05-27T08:34:35Z</dcterms:modified>
</cp:coreProperties>
</file>